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diot-iard\diot-iard-webapp\src\main\resources\reporting\xls\"/>
    </mc:Choice>
  </mc:AlternateContent>
  <xr:revisionPtr revIDLastSave="0" documentId="13_ncr:1_{CF8C250B-C57D-4B4E-881E-9C82F66EC338}" xr6:coauthVersionLast="47" xr6:coauthVersionMax="47" xr10:uidLastSave="{00000000-0000-0000-0000-000000000000}"/>
  <bookViews>
    <workbookView xWindow="-120" yWindow="-120" windowWidth="51840" windowHeight="21240" tabRatio="687" xr2:uid="{00000000-000D-0000-FFFF-FFFF00000000}"/>
  </bookViews>
  <sheets>
    <sheet name="Sinistres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" i="12" l="1"/>
  <c r="W4" i="12"/>
  <c r="V4" i="12"/>
  <c r="U4" i="12"/>
  <c r="Y4" i="12"/>
  <c r="AA4" i="12" l="1"/>
  <c r="Z4" i="12"/>
  <c r="E4" i="12"/>
</calcChain>
</file>

<file path=xl/sharedStrings.xml><?xml version="1.0" encoding="utf-8"?>
<sst xmlns="http://schemas.openxmlformats.org/spreadsheetml/2006/main" count="882" uniqueCount="255">
  <si>
    <t>Date extraction</t>
  </si>
  <si>
    <t>Début période</t>
  </si>
  <si>
    <t>Fin période</t>
  </si>
  <si>
    <t>Client</t>
  </si>
  <si>
    <t>01/01/2020</t>
  </si>
  <si>
    <t>20/10/2025</t>
  </si>
  <si>
    <t>UGAP</t>
  </si>
  <si>
    <t>Nom Compagnie</t>
  </si>
  <si>
    <t>Catégorie Police</t>
  </si>
  <si>
    <t>N° police</t>
  </si>
  <si>
    <t>Exercice</t>
  </si>
  <si>
    <t>Référence sinistre DIOT</t>
  </si>
  <si>
    <t>Référence sinistre Compagnie</t>
  </si>
  <si>
    <t>Référence sinistre Déclarant</t>
  </si>
  <si>
    <t>Date sinistre</t>
  </si>
  <si>
    <t>Date clôture</t>
  </si>
  <si>
    <t>Clôture</t>
  </si>
  <si>
    <t>Véhicule</t>
  </si>
  <si>
    <t>Catégorie véhicule</t>
  </si>
  <si>
    <t>Sous catégorie véhicule</t>
  </si>
  <si>
    <t>Nom du conducteur</t>
  </si>
  <si>
    <t>Circonstance</t>
  </si>
  <si>
    <t>% de responsabilité</t>
  </si>
  <si>
    <t>Présence tiers</t>
  </si>
  <si>
    <t>Recours forfaitaire</t>
  </si>
  <si>
    <t>Lieu sinistre</t>
  </si>
  <si>
    <t>Devise</t>
  </si>
  <si>
    <t>Total Evaluation</t>
  </si>
  <si>
    <t>Total Règlements</t>
  </si>
  <si>
    <t>Recours IDA</t>
  </si>
  <si>
    <t>Recours Hors IDA</t>
  </si>
  <si>
    <t>Franchise</t>
  </si>
  <si>
    <t>Coût net total</t>
  </si>
  <si>
    <t>Coût brut total</t>
  </si>
  <si>
    <t>Code sous-flotte (Diot)</t>
  </si>
  <si>
    <t>Nom sous-flotte</t>
  </si>
  <si>
    <t>STATUT</t>
  </si>
  <si>
    <t>INTERMINISTERIEL</t>
  </si>
  <si>
    <t>SOGESSUR</t>
  </si>
  <si>
    <t>FLOTTE</t>
  </si>
  <si>
    <t>20000000/1</t>
  </si>
  <si>
    <t>2021</t>
  </si>
  <si>
    <t>999KUW</t>
  </si>
  <si>
    <t>5120136</t>
  </si>
  <si>
    <t>Fermeture du dossier sinistre (F)</t>
  </si>
  <si>
    <t xml:space="preserve">D35C5     </t>
  </si>
  <si>
    <t>VEHICULES SPECIAUX</t>
  </si>
  <si>
    <t>POFFA</t>
  </si>
  <si>
    <t>UN VEHICULE QUITTE STATIONNEMENT</t>
  </si>
  <si>
    <t>100</t>
  </si>
  <si>
    <t>Oui</t>
  </si>
  <si>
    <t>Non</t>
  </si>
  <si>
    <t>EUR</t>
  </si>
  <si>
    <t>H051</t>
  </si>
  <si>
    <t>IFREMER</t>
  </si>
  <si>
    <t>ETABLISSEMENT PUBLIC &amp; AUTRES</t>
  </si>
  <si>
    <t>EDUCATION</t>
  </si>
  <si>
    <t>999T1Z</t>
  </si>
  <si>
    <t>5208916</t>
  </si>
  <si>
    <t xml:space="preserve">AL-224-PS </t>
  </si>
  <si>
    <t>VOITURES 4 ROUES &lt; 3,5T</t>
  </si>
  <si>
    <t>UTILITAIRE</t>
  </si>
  <si>
    <t>BOUTIGNY MARION</t>
  </si>
  <si>
    <t>MEME SENS 2 FILES 1 VEHICULE CHANGE DE FILE</t>
  </si>
  <si>
    <t>CAYENNE</t>
  </si>
  <si>
    <t>999TNR</t>
  </si>
  <si>
    <t>5214933</t>
  </si>
  <si>
    <t>Ouvert</t>
  </si>
  <si>
    <t xml:space="preserve">CV-294-LF </t>
  </si>
  <si>
    <t>TOURISME</t>
  </si>
  <si>
    <t>LOIC DUSSUD</t>
  </si>
  <si>
    <t>COLLISION AVEC UN PIETON</t>
  </si>
  <si>
    <t>2024</t>
  </si>
  <si>
    <t>99B6A6</t>
  </si>
  <si>
    <t>5984550</t>
  </si>
  <si>
    <t xml:space="preserve">FA-247-XK </t>
  </si>
  <si>
    <t>MAILLARD LOUIS</t>
  </si>
  <si>
    <t>CHOC CONTRE CHOSE INERTE EN MARCHE AVANT</t>
  </si>
  <si>
    <t>TURBALLE</t>
  </si>
  <si>
    <t>2022</t>
  </si>
  <si>
    <t>99A991</t>
  </si>
  <si>
    <t>5420371</t>
  </si>
  <si>
    <t xml:space="preserve">ET-487-AS </t>
  </si>
  <si>
    <t>BOUGET JEAN FRANCOIS</t>
  </si>
  <si>
    <t>NON RESPECT D UN STOP OU CEDEZ LE PASSAGE</t>
  </si>
  <si>
    <t>NANTES</t>
  </si>
  <si>
    <t>999VG3</t>
  </si>
  <si>
    <t>5246719</t>
  </si>
  <si>
    <t xml:space="preserve">FE-903-PX </t>
  </si>
  <si>
    <t>PERWET FABRICE</t>
  </si>
  <si>
    <t>STATIONNEMENT OU ARRET REGULIER</t>
  </si>
  <si>
    <t>2025</t>
  </si>
  <si>
    <t>99BDH5</t>
  </si>
  <si>
    <t>6137895</t>
  </si>
  <si>
    <t xml:space="preserve">GD-645-CY </t>
  </si>
  <si>
    <t>NR</t>
  </si>
  <si>
    <t>CATASTROPHES NATURELLES</t>
  </si>
  <si>
    <t>0</t>
  </si>
  <si>
    <t>REUNION</t>
  </si>
  <si>
    <t>99BDH4</t>
  </si>
  <si>
    <t>6137897</t>
  </si>
  <si>
    <t xml:space="preserve">GT-602-GM </t>
  </si>
  <si>
    <t>99BHDV</t>
  </si>
  <si>
    <t>6209873</t>
  </si>
  <si>
    <t xml:space="preserve">FG-320-PC </t>
  </si>
  <si>
    <t>GRENIER PASCAL</t>
  </si>
  <si>
    <t>MEME SENS 2 FILES VEHICULE DROITVIRE A GAUCHE DANS CHAUSSEE LAT</t>
  </si>
  <si>
    <t>50</t>
  </si>
  <si>
    <t>D758</t>
  </si>
  <si>
    <t>99BEV7</t>
  </si>
  <si>
    <t>6161545</t>
  </si>
  <si>
    <t xml:space="preserve">FY-487-SP </t>
  </si>
  <si>
    <t>MONTAGNANI CAROLINE</t>
  </si>
  <si>
    <t>CARAMBOLAGE</t>
  </si>
  <si>
    <t>MONTPELLIER</t>
  </si>
  <si>
    <t>2020</t>
  </si>
  <si>
    <t>990201</t>
  </si>
  <si>
    <t>4883476</t>
  </si>
  <si>
    <t xml:space="preserve">EG-501-HF </t>
  </si>
  <si>
    <t>LEBRUN LUC</t>
  </si>
  <si>
    <t>CHOC ARRIERE. CIRCULATION MEME SENS MEME FILE</t>
  </si>
  <si>
    <t>999RR6</t>
  </si>
  <si>
    <t>5194918</t>
  </si>
  <si>
    <t xml:space="preserve">FQ-158-GE </t>
  </si>
  <si>
    <t>REPECAUD MICHEL</t>
  </si>
  <si>
    <t>CUMUL D INTERDICTION OU DESACCORD SUR LA COULEUR DES FEUX</t>
  </si>
  <si>
    <t>99AZD5</t>
  </si>
  <si>
    <t>5855460</t>
  </si>
  <si>
    <t xml:space="preserve">GB-115-DK </t>
  </si>
  <si>
    <t>BOURDEIX JEAN HERVE</t>
  </si>
  <si>
    <t>D600</t>
  </si>
  <si>
    <t>2023</t>
  </si>
  <si>
    <t>99AHAG</t>
  </si>
  <si>
    <t>5556557</t>
  </si>
  <si>
    <t xml:space="preserve">FQ-570-FL </t>
  </si>
  <si>
    <t>MAZAURIC VALERIE</t>
  </si>
  <si>
    <t>INCENDIE</t>
  </si>
  <si>
    <t>BREST</t>
  </si>
  <si>
    <t>999JG5</t>
  </si>
  <si>
    <t>5103657</t>
  </si>
  <si>
    <t xml:space="preserve">5362XC14  </t>
  </si>
  <si>
    <t>MAHEUX FRANCK</t>
  </si>
  <si>
    <t>TANCARVILLE</t>
  </si>
  <si>
    <t>999714</t>
  </si>
  <si>
    <t>4982068</t>
  </si>
  <si>
    <t xml:space="preserve">CT-634-WS </t>
  </si>
  <si>
    <t>QUEMENER LOIC</t>
  </si>
  <si>
    <t>99BFUJ</t>
  </si>
  <si>
    <t>6181892</t>
  </si>
  <si>
    <t xml:space="preserve">GN-366-HS </t>
  </si>
  <si>
    <t>PONT DE BUIS</t>
  </si>
  <si>
    <t>99A6U0</t>
  </si>
  <si>
    <t>5390918</t>
  </si>
  <si>
    <t xml:space="preserve">FB-584-ZG </t>
  </si>
  <si>
    <t>THIRIET</t>
  </si>
  <si>
    <t>986687</t>
  </si>
  <si>
    <t>4843889</t>
  </si>
  <si>
    <t xml:space="preserve">403341NC  </t>
  </si>
  <si>
    <t>NOUVELLE CALEDONIE</t>
  </si>
  <si>
    <t>999SAB</t>
  </si>
  <si>
    <t>5200291</t>
  </si>
  <si>
    <t xml:space="preserve">FQ-142-AE </t>
  </si>
  <si>
    <t>MAISONDIEU CHRISTOPHE</t>
  </si>
  <si>
    <t>COLLISION EN CHAINE</t>
  </si>
  <si>
    <t>99ANCD</t>
  </si>
  <si>
    <t>5631388</t>
  </si>
  <si>
    <t xml:space="preserve">FF-685-RE </t>
  </si>
  <si>
    <t>TERRE TERRILLON AOUREGAN</t>
  </si>
  <si>
    <t>CONCARNEAU</t>
  </si>
  <si>
    <t>99AN9N</t>
  </si>
  <si>
    <t>5629417</t>
  </si>
  <si>
    <t>999921</t>
  </si>
  <si>
    <t>4984028</t>
  </si>
  <si>
    <t xml:space="preserve">E5673     </t>
  </si>
  <si>
    <t>BERNARDINO CLEMENT</t>
  </si>
  <si>
    <t>999TGG</t>
  </si>
  <si>
    <t>5213348</t>
  </si>
  <si>
    <t xml:space="preserve">CF-825-MH </t>
  </si>
  <si>
    <t>PIASCO ROMAIN</t>
  </si>
  <si>
    <t>LA REUNION</t>
  </si>
  <si>
    <t>99ARJW</t>
  </si>
  <si>
    <t>5677474</t>
  </si>
  <si>
    <t xml:space="preserve">FS-056-RD </t>
  </si>
  <si>
    <t>ULRICH CLARA</t>
  </si>
  <si>
    <t>PORT DE BREST</t>
  </si>
  <si>
    <t>999BYU</t>
  </si>
  <si>
    <t>5026163</t>
  </si>
  <si>
    <t xml:space="preserve">ER-412-XE </t>
  </si>
  <si>
    <t>DAVIES LEO</t>
  </si>
  <si>
    <t>99A36G</t>
  </si>
  <si>
    <t>5350754</t>
  </si>
  <si>
    <t xml:space="preserve">FQ-983-GD </t>
  </si>
  <si>
    <t>LEJOLIVET AURORE</t>
  </si>
  <si>
    <t>DINARD</t>
  </si>
  <si>
    <t>99AZ3T</t>
  </si>
  <si>
    <t>5851465</t>
  </si>
  <si>
    <t xml:space="preserve">5849E     </t>
  </si>
  <si>
    <t>AKCHA FARIDA</t>
  </si>
  <si>
    <t>TAHITI</t>
  </si>
  <si>
    <t>999R2B</t>
  </si>
  <si>
    <t>5186426</t>
  </si>
  <si>
    <t xml:space="preserve">CT-617-WS </t>
  </si>
  <si>
    <t>PERIER VINCENT</t>
  </si>
  <si>
    <t>986759</t>
  </si>
  <si>
    <t>4845262</t>
  </si>
  <si>
    <t xml:space="preserve">ER-339-XE </t>
  </si>
  <si>
    <t>SUSPENS IDA</t>
  </si>
  <si>
    <t>99BLZK</t>
  </si>
  <si>
    <t>6269778</t>
  </si>
  <si>
    <t xml:space="preserve">FT-777-TR </t>
  </si>
  <si>
    <t>99BLZP</t>
  </si>
  <si>
    <t>6269800</t>
  </si>
  <si>
    <t>9999D6</t>
  </si>
  <si>
    <t>4987358</t>
  </si>
  <si>
    <t xml:space="preserve">DS-257-NL </t>
  </si>
  <si>
    <t>LE BERRE DAVID</t>
  </si>
  <si>
    <t>99BBPX</t>
  </si>
  <si>
    <t>6010626</t>
  </si>
  <si>
    <t xml:space="preserve">GJ-513-JY </t>
  </si>
  <si>
    <t>REMORQUE</t>
  </si>
  <si>
    <t>PLOUZANE</t>
  </si>
  <si>
    <t>99BH62</t>
  </si>
  <si>
    <t>6204717</t>
  </si>
  <si>
    <t xml:space="preserve">ET-485-AS </t>
  </si>
  <si>
    <t>POUVREAU STEPHANE</t>
  </si>
  <si>
    <t>NON RESPECT D UN SIGNAL DE PRIORITE SAUF STOP OU CEDEZ LE PASSAG</t>
  </si>
  <si>
    <t>ST RENAN</t>
  </si>
  <si>
    <t>99AD5A</t>
  </si>
  <si>
    <t>5471117</t>
  </si>
  <si>
    <t xml:space="preserve">EG-259-LJ </t>
  </si>
  <si>
    <t>NORMAND JULIAN</t>
  </si>
  <si>
    <t>UN VEHICULE EFFECTUE UNE MARCHEARRIERE OU UN DEMI TOUR</t>
  </si>
  <si>
    <t>999GB6</t>
  </si>
  <si>
    <t>5076429</t>
  </si>
  <si>
    <t xml:space="preserve">EH-333-KP </t>
  </si>
  <si>
    <t>SUEGNET JEAN LUC</t>
  </si>
  <si>
    <t>LA TREMBLADE</t>
  </si>
  <si>
    <t>99APWC</t>
  </si>
  <si>
    <t>5655015</t>
  </si>
  <si>
    <t xml:space="preserve">ER-433-SQ </t>
  </si>
  <si>
    <t>LE MERDY ABEL</t>
  </si>
  <si>
    <t>LA PALINE ST PAUL</t>
  </si>
  <si>
    <t>99AGDF</t>
  </si>
  <si>
    <t>5544065</t>
  </si>
  <si>
    <t xml:space="preserve">F10052125 </t>
  </si>
  <si>
    <t>APPRIOUAL RONAN</t>
  </si>
  <si>
    <t>99BFZY</t>
  </si>
  <si>
    <t>6181910</t>
  </si>
  <si>
    <t xml:space="preserve">GC-293-ZB </t>
  </si>
  <si>
    <t>FATRAS LUCAS</t>
  </si>
  <si>
    <t>MARTINIQUE</t>
  </si>
  <si>
    <t>99AMH8</t>
  </si>
  <si>
    <t>5618525</t>
  </si>
  <si>
    <t xml:space="preserve">FR-737-GJ </t>
  </si>
  <si>
    <t>MALO FLORENT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</si>
</sst>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&quot; sinistres&quot;"/>
    <numFmt numFmtId="165" formatCode="dd/mm/yyyy"/>
  </numFmts>
  <fonts count="2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88402966399123"/>
      </left>
      <right style="dashed">
        <color theme="3" tint="0.39988402966399123"/>
      </right>
      <top style="medium">
        <color theme="3" tint="0.39988402966399123"/>
      </top>
      <bottom style="thin">
        <color theme="4" tint="0.39997558519241921"/>
      </bottom>
      <diagonal/>
    </border>
    <border>
      <left style="dashed">
        <color theme="3" tint="0.39988402966399123"/>
      </left>
      <right style="dashed">
        <color theme="3" tint="0.39988402966399123"/>
      </right>
      <top style="medium">
        <color theme="3" tint="0.39988402966399123"/>
      </top>
      <bottom style="thin">
        <color theme="4" tint="0.39997558519241921"/>
      </bottom>
      <diagonal/>
    </border>
    <border>
      <left style="dashed">
        <color theme="3" tint="0.39988402966399123"/>
      </left>
      <right style="dashed">
        <color theme="3" tint="0.39988402966399123"/>
      </right>
      <top style="medium">
        <color theme="3" tint="0.39988402966399123"/>
      </top>
      <bottom/>
      <diagonal/>
    </border>
    <border>
      <left style="dashed">
        <color theme="3" tint="0.39988402966399123"/>
      </left>
      <right style="medium">
        <color theme="3" tint="0.39991454817346722"/>
      </right>
      <top style="medium">
        <color theme="3" tint="0.39988402966399123"/>
      </top>
      <bottom/>
      <diagonal/>
    </border>
    <border>
      <left style="medium">
        <color theme="3" tint="0.39988402966399123"/>
      </left>
      <right style="dashed">
        <color theme="3" tint="0.39988402966399123"/>
      </right>
      <top style="thin">
        <color theme="4" tint="0.39997558519241921"/>
      </top>
      <bottom style="medium">
        <color theme="3" tint="0.39988402966399123"/>
      </bottom>
      <diagonal/>
    </border>
    <border>
      <left style="dashed">
        <color theme="3" tint="0.39988402966399123"/>
      </left>
      <right style="dashed">
        <color theme="3" tint="0.39988402966399123"/>
      </right>
      <top style="thin">
        <color theme="4" tint="0.39997558519241921"/>
      </top>
      <bottom style="medium">
        <color theme="3" tint="0.39988402966399123"/>
      </bottom>
      <diagonal/>
    </border>
    <border>
      <left style="dashed">
        <color theme="3" tint="0.39988402966399123"/>
      </left>
      <right style="dashed">
        <color theme="3" tint="0.39988402966399123"/>
      </right>
      <top/>
      <bottom style="medium">
        <color theme="3" tint="0.39988402966399123"/>
      </bottom>
      <diagonal/>
    </border>
    <border>
      <left style="dashed">
        <color theme="3" tint="0.39988402966399123"/>
      </left>
      <right style="medium">
        <color theme="3" tint="0.39991454817346722"/>
      </right>
      <top/>
      <bottom style="medium">
        <color theme="3" tint="0.39988402966399123"/>
      </bottom>
      <diagonal/>
    </border>
    <border>
      <left style="dashed">
        <color theme="3" tint="0.39988402966399123"/>
      </left>
      <right style="dashed">
        <color theme="3" tint="0.39988402966399123"/>
      </right>
      <top style="medium">
        <color theme="3" tint="0.39994506668294322"/>
      </top>
      <bottom/>
      <diagonal/>
    </border>
    <border>
      <left style="dashed">
        <color theme="3" tint="0.39988402966399123"/>
      </left>
      <right style="medium">
        <color theme="3" tint="0.39988402966399123"/>
      </right>
      <top style="medium">
        <color theme="3" tint="0.39994506668294322"/>
      </top>
      <bottom/>
      <diagonal/>
    </border>
    <border>
      <left style="medium">
        <color theme="3" tint="0.39985351115451523"/>
      </left>
      <right style="dashed">
        <color theme="3" tint="0.39988402966399123"/>
      </right>
      <top style="medium">
        <color theme="3" tint="0.39994506668294322"/>
      </top>
      <bottom/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16">
    <xf numFmtId="0" fontId="0" fillId="0" borderId="0" xfId="0"/>
    <xf numFmtId="164" fontId="0" fillId="0" borderId="10" xfId="0" applyNumberFormat="1" applyBorder="1"/>
    <xf numFmtId="0" fontId="14" fillId="33" borderId="11" xfId="0" applyFont="1" applyFill="1" applyBorder="1"/>
    <xf numFmtId="0" fontId="14" fillId="33" borderId="12" xfId="0" applyFont="1" applyFill="1" applyBorder="1"/>
    <xf numFmtId="14" fontId="0" fillId="34" borderId="16" xfId="0" applyNumberFormat="1" applyFill="1" applyBorder="1"/>
    <xf numFmtId="4" fontId="0" fillId="0" borderId="19" xfId="0" applyNumberFormat="1" applyBorder="1"/>
    <xf numFmtId="14" fontId="0" fillId="34" borderId="15" xfId="0" applyNumberFormat="1" applyFill="1" applyBorder="1" applyAlignment="1">
      <alignment horizontal="left"/>
    </xf>
    <xf numFmtId="4" fontId="0" fillId="0" borderId="20" xfId="0" applyNumberFormat="1" applyBorder="1"/>
    <xf numFmtId="4" fontId="0" fillId="0" borderId="21" xfId="0" applyNumberFormat="1" applyBorder="1"/>
    <xf numFmtId="165" fontId="0" fillId="0" borderId="0" xfId="0" applyNumberFormat="1"/>
    <xf numFmtId="4" fontId="0" fillId="0" borderId="0" xfId="0" applyNumberFormat="1"/>
    <xf numFmtId="0" fontId="14" fillId="33" borderId="13" xfId="0" applyFont="1" applyFill="1" applyBorder="1" applyAlignment="1">
      <alignment horizontal="left"/>
    </xf>
    <xf numFmtId="0" fontId="14" fillId="33" borderId="14" xfId="0" applyFont="1" applyFill="1" applyBorder="1" applyAlignment="1">
      <alignment horizontal="left"/>
    </xf>
    <xf numFmtId="0" fontId="0" fillId="34" borderId="17" xfId="0" applyFill="1" applyBorder="1" applyAlignment="1">
      <alignment horizontal="left"/>
    </xf>
    <xf numFmtId="0" fontId="0" fillId="34" borderId="18" xfId="0" applyFill="1" applyBorder="1" applyAlignment="1">
      <alignment horizontal="left"/>
    </xf>
    <xf numFmtId="14" fontId="0" fillId="34" borderId="17" xfId="0" applyNumberFormat="1" applyFill="1" applyBorder="1" applyAlignment="1">
      <alignment horizontal="left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rmal 2" xfId="42" xr:uid="{00000000-0005-0000-0000-00001F000000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9">
    <dxf>
      <font>
        <b/>
        <i val="0"/>
        <sz val="14"/>
        <color theme="4" tint="-0.24994659260841701"/>
        <name val="Agency FB"/>
        <scheme val="none"/>
      </font>
      <border>
        <left/>
        <right/>
        <top/>
        <bottom style="mediumDashed">
          <color theme="4" tint="-0.24994659260841701"/>
        </bottom>
        <vertical/>
        <horizontal/>
      </border>
    </dxf>
    <dxf>
      <font>
        <color theme="4" tint="-0.24994659260841701"/>
        <name val="Agency FB"/>
        <scheme val="none"/>
      </font>
      <border>
        <left/>
        <right/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gradientFill degree="270">
          <stop position="0">
            <color theme="4" tint="0.59999389629810485"/>
          </stop>
          <stop position="1">
            <color theme="4" tint="0.80001220740379042"/>
          </stop>
        </gradientFill>
      </fill>
    </dxf>
    <dxf>
      <font>
        <b/>
        <color theme="1"/>
      </font>
    </dxf>
    <dxf>
      <font>
        <b/>
        <color theme="1"/>
      </font>
    </dxf>
    <dxf>
      <font>
        <b/>
        <i val="0"/>
        <color theme="4" tint="-0.24994659260841701"/>
      </font>
      <fill>
        <gradientFill degree="90">
          <stop position="0">
            <color theme="0" tint="-5.0965910824915313E-2"/>
          </stop>
          <stop position="1">
            <color theme="0" tint="-0.25098422193060094"/>
          </stop>
        </gradientFill>
      </fill>
      <border>
        <left style="thin">
          <color theme="0" tint="-4.9989318521683403E-2"/>
        </left>
        <right style="thin">
          <color theme="0" tint="-4.9989318521683403E-2"/>
        </right>
        <top style="thin">
          <color theme="0" tint="-0.24994659260841701"/>
        </top>
        <bottom/>
        <vertical style="thin">
          <color theme="0" tint="-4.9989318521683403E-2"/>
        </vertical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2" defaultTableStyle="TableStyleMedium2" defaultPivotStyle="PivotStyleLight16">
    <tableStyle name="GDF SUEZ" pivot="0" count="7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Statistiques" pivot="0" table="0" count="10" xr9:uid="{00000000-0011-0000-FFFF-FFFF01000000}">
      <tableStyleElement type="wholeTable" dxfId="1"/>
      <tableStyleElement type="headerRow" dxfId="0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tatistiques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1490383</xdr:colOff>
      <xdr:row>2</xdr:row>
      <xdr:rowOff>143487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5001FA-CE1C-45C1-B919-E48D6FF03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0383" cy="60292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5:AE46">
  <autoFilter ref="A5:AE46" xr:uid="{00000000-0009-0000-0100-000001000000}"/>
  <tableColumns count="31">
    <tableColumn id="1" xr3:uid="{00000000-0010-0000-0000-000001000000}" name="Nom Compagnie"/>
    <tableColumn id="2" xr3:uid="{00000000-0010-0000-0000-000002000000}" name="Catégorie Police"/>
    <tableColumn id="3" xr3:uid="{00000000-0010-0000-0000-000003000000}" name="N° police"/>
    <tableColumn id="4" xr3:uid="{00000000-0010-0000-0000-000004000000}" name="Exercice"/>
    <tableColumn id="5" xr3:uid="{00000000-0010-0000-0000-000005000000}" name="Référence sinistre DIOT"/>
    <tableColumn id="6" xr3:uid="{00000000-0010-0000-0000-000006000000}" name="Référence sinistre Compagnie"/>
    <tableColumn id="7" xr3:uid="{00000000-0010-0000-0000-000007000000}" name="Référence sinistre Déclarant"/>
    <tableColumn id="8" xr3:uid="{00000000-0010-0000-0000-000008000000}" name="Date sinistre"/>
    <tableColumn id="9" xr3:uid="{00000000-0010-0000-0000-000009000000}" name="Date clôture"/>
    <tableColumn id="10" xr3:uid="{00000000-0010-0000-0000-00000A000000}" name="Clôture"/>
    <tableColumn id="11" xr3:uid="{00000000-0010-0000-0000-00000B000000}" name="Véhicule"/>
    <tableColumn id="12" xr3:uid="{00000000-0010-0000-0000-00000C000000}" name="Catégorie véhicule"/>
    <tableColumn id="13" xr3:uid="{00000000-0010-0000-0000-00000D000000}" name="Sous catégorie véhicule"/>
    <tableColumn id="14" xr3:uid="{00000000-0010-0000-0000-00000E000000}" name="Nom du conducteur"/>
    <tableColumn id="15" xr3:uid="{00000000-0010-0000-0000-00000F000000}" name="Circonstance"/>
    <tableColumn id="16" xr3:uid="{00000000-0010-0000-0000-000010000000}" name="% de responsabilité"/>
    <tableColumn id="17" xr3:uid="{00000000-0010-0000-0000-000011000000}" name="Présence tiers"/>
    <tableColumn id="18" xr3:uid="{00000000-0010-0000-0000-000012000000}" name="Recours forfaitaire"/>
    <tableColumn id="19" xr3:uid="{00000000-0010-0000-0000-000013000000}" name="Lieu sinistre"/>
    <tableColumn id="20" xr3:uid="{00000000-0010-0000-0000-000014000000}" name="Devise"/>
    <tableColumn id="21" xr3:uid="{00000000-0010-0000-0000-000015000000}" name="Total Evaluation"/>
    <tableColumn id="22" xr3:uid="{00000000-0010-0000-0000-000016000000}" name="Total Règlements"/>
    <tableColumn id="23" xr3:uid="{00000000-0010-0000-0000-000017000000}" name="Recours IDA"/>
    <tableColumn id="24" xr3:uid="{00000000-0010-0000-0000-000018000000}" name="Recours Hors IDA"/>
    <tableColumn id="25" xr3:uid="{00000000-0010-0000-0000-000019000000}" name="Franchise"/>
    <tableColumn id="26" xr3:uid="{00000000-0010-0000-0000-00001A000000}" name="Coût net total"/>
    <tableColumn id="27" xr3:uid="{00000000-0010-0000-0000-00001B000000}" name="Coût brut total"/>
    <tableColumn id="28" xr3:uid="{00000000-0010-0000-0000-00001C000000}" name="Code sous-flotte (Diot)"/>
    <tableColumn id="29" xr3:uid="{00000000-0010-0000-0000-00001D000000}" name="Nom sous-flotte"/>
    <tableColumn id="30" xr3:uid="{00000000-0010-0000-0000-00001E000000}" name="STATUT"/>
    <tableColumn id="31" xr3:uid="{00000000-0010-0000-0000-00001F000000}" name="INTERMINISTERIEL"/>
  </tableColumns>
  <tableStyleInfo name="GDF SUEZ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6"/>
  <sheetViews>
    <sheetView showGridLines="0" tabSelected="1" zoomScale="85" zoomScaleNormal="85" workbookViewId="0"/>
  </sheetViews>
  <sheetFormatPr defaultColWidth="11.42578125" defaultRowHeight="15"/>
  <cols>
    <col min="1" max="1" width="27" customWidth="1"/>
    <col min="2" max="2" width="25.42578125" customWidth="1"/>
    <col min="3" max="3" width="16.28515625" customWidth="1"/>
    <col min="4" max="4" width="10.5703125" customWidth="1"/>
    <col min="5" max="5" width="24.85546875" customWidth="1"/>
    <col min="6" max="6" width="30.7109375" customWidth="1"/>
    <col min="7" max="7" width="29.42578125" customWidth="1"/>
    <col min="8" max="8" width="18" customWidth="1"/>
    <col min="9" max="9" width="14.42578125" customWidth="1"/>
    <col min="10" max="10" width="25.5703125" customWidth="1"/>
    <col min="11" max="13" width="20.140625" customWidth="1"/>
    <col min="14" max="14" width="31" customWidth="1"/>
    <col min="15" max="15" width="38.42578125" customWidth="1"/>
    <col min="16" max="16" width="21.7109375" customWidth="1"/>
    <col min="17" max="17" width="18.140625" customWidth="1"/>
    <col min="18" max="18" width="20.28515625" customWidth="1"/>
    <col min="19" max="19" width="34.140625" customWidth="1"/>
    <col min="20" max="20" width="9.5703125" customWidth="1"/>
    <col min="21" max="21" width="17.42578125" bestFit="1" customWidth="1"/>
    <col min="22" max="22" width="18.85546875" bestFit="1" customWidth="1"/>
    <col min="23" max="23" width="18.85546875" customWidth="1"/>
    <col min="24" max="24" width="18.5703125" bestFit="1" customWidth="1"/>
    <col min="25" max="25" width="20" bestFit="1" customWidth="1"/>
    <col min="26" max="26" width="23.42578125" customWidth="1"/>
    <col min="27" max="27" width="19.85546875" customWidth="1"/>
    <col min="28" max="28" width="23.28515625" customWidth="1"/>
    <col min="29" max="29" width="28.7109375" customWidth="1"/>
    <col min="30" max="31" width="27.5703125" customWidth="1"/>
    <col min="32" max="32" width="86.42578125" customWidth="1"/>
    <col min="33" max="35" width="11.5703125" customWidth="1"/>
  </cols>
  <sheetData>
    <row r="1" spans="1:31" ht="20.25" customHeight="1">
      <c r="B1" s="2" t="s">
        <v>0</v>
      </c>
      <c r="C1" s="3" t="s">
        <v>1</v>
      </c>
      <c r="D1" s="11" t="s">
        <v>2</v>
      </c>
      <c r="E1" s="11"/>
      <c r="F1" s="11" t="s">
        <v>3</v>
      </c>
      <c r="G1" s="12"/>
    </row>
    <row r="2" spans="1:31" ht="15.75" thickBot="1">
      <c r="B2" s="6">
        <v>45950.492847083333</v>
      </c>
      <c r="C2" s="4" t="s">
        <v>4</v>
      </c>
      <c r="D2" s="15" t="s">
        <v>5</v>
      </c>
      <c r="E2" s="15"/>
      <c r="F2" s="13" t="s">
        <v>6</v>
      </c>
      <c r="G2" s="14"/>
    </row>
    <row r="3" spans="1:31" ht="15.75" thickBot="1"/>
    <row r="4" spans="1:31">
      <c r="E4" s="1">
        <f>SUBTOTAL(3,Tableau1[Référence sinistre DIOT])</f>
        <v>41</v>
      </c>
      <c r="U4" s="8">
        <f xml:space="preserve"> SUBTOTAL(9,Tableau1[Total Evaluation])</f>
        <v>74629</v>
      </c>
      <c r="V4" s="5">
        <f xml:space="preserve"> SUBTOTAL(9,Tableau1[Total Règlements])</f>
        <v>155480.01000000004</v>
      </c>
      <c r="W4" s="5">
        <f xml:space="preserve"> SUBTOTAL(9,Tableau1[Recours IDA])</f>
        <v>17584</v>
      </c>
      <c r="X4" s="5">
        <f xml:space="preserve"> SUBTOTAL(9,Tableau1[Recours Hors IDA])</f>
        <v>8157</v>
      </c>
      <c r="Y4" s="5">
        <f xml:space="preserve"> SUBTOTAL(9,Tableau1[Franchise])</f>
        <v>3100</v>
      </c>
      <c r="Z4" s="5">
        <f xml:space="preserve"> SUBTOTAL(9,Tableau1[Coût net total])</f>
        <v>204368.01</v>
      </c>
      <c r="AA4" s="7">
        <f xml:space="preserve"> SUBTOTAL(9,Tableau1[Coût brut total])</f>
        <v>207468.01</v>
      </c>
    </row>
    <row r="5" spans="1:31">
      <c r="A5" t="s">
        <v>7</v>
      </c>
      <c r="B5" t="s">
        <v>8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I5" t="s">
        <v>15</v>
      </c>
      <c r="J5" t="s">
        <v>16</v>
      </c>
      <c r="K5" t="s">
        <v>17</v>
      </c>
      <c r="L5" t="s">
        <v>18</v>
      </c>
      <c r="M5" t="s">
        <v>19</v>
      </c>
      <c r="N5" t="s">
        <v>20</v>
      </c>
      <c r="O5" t="s">
        <v>21</v>
      </c>
      <c r="P5" t="s">
        <v>22</v>
      </c>
      <c r="Q5" t="s">
        <v>23</v>
      </c>
      <c r="R5" t="s">
        <v>24</v>
      </c>
      <c r="S5" t="s">
        <v>25</v>
      </c>
      <c r="T5" t="s">
        <v>26</v>
      </c>
      <c r="U5" t="s">
        <v>27</v>
      </c>
      <c r="V5" t="s">
        <v>28</v>
      </c>
      <c r="W5" t="s">
        <v>29</v>
      </c>
      <c r="X5" t="s">
        <v>30</v>
      </c>
      <c r="Y5" t="s">
        <v>31</v>
      </c>
      <c r="Z5" t="s">
        <v>32</v>
      </c>
      <c r="AA5" t="s">
        <v>33</v>
      </c>
      <c r="AB5" t="s">
        <v>34</v>
      </c>
      <c r="AC5" t="s">
        <v>35</v>
      </c>
      <c r="AD5" t="s">
        <v>36</v>
      </c>
      <c r="AE5" t="s">
        <v>37</v>
      </c>
    </row>
    <row r="6" spans="1:31">
      <c r="A6" t="s">
        <v>38</v>
      </c>
      <c r="B6" t="s">
        <v>39</v>
      </c>
      <c r="C6" t="s">
        <v>40</v>
      </c>
      <c r="D6" t="s">
        <v>41</v>
      </c>
      <c r="E6" t="s">
        <v>42</v>
      </c>
      <c r="F6" t="s">
        <v>43</v>
      </c>
      <c r="H6" s="9">
        <v>44377</v>
      </c>
      <c r="I6" s="9">
        <v>44390</v>
      </c>
      <c r="J6" t="s">
        <v>44</v>
      </c>
      <c r="K6" t="s">
        <v>45</v>
      </c>
      <c r="L6" t="s">
        <v>46</v>
      </c>
      <c r="N6" t="s">
        <v>47</v>
      </c>
      <c r="O6" t="s">
        <v>48</v>
      </c>
      <c r="P6" t="s">
        <v>49</v>
      </c>
      <c r="Q6" t="s">
        <v>50</v>
      </c>
      <c r="R6" t="s">
        <v>51</v>
      </c>
      <c r="T6" t="s">
        <v>52</v>
      </c>
      <c r="U6" s="10">
        <v>0</v>
      </c>
      <c r="V6" s="10">
        <v>1</v>
      </c>
      <c r="W6" s="10">
        <v>0</v>
      </c>
      <c r="X6" s="10">
        <v>0</v>
      </c>
      <c r="Y6" s="10">
        <v>0</v>
      </c>
      <c r="Z6" s="10">
        <v>1</v>
      </c>
      <c r="AA6" s="10">
        <v>1</v>
      </c>
      <c r="AB6" t="s">
        <v>53</v>
      </c>
      <c r="AC6" t="s">
        <v>54</v>
      </c>
      <c r="AD6" t="s">
        <v>55</v>
      </c>
      <c r="AE6" t="s">
        <v>56</v>
      </c>
    </row>
    <row r="7" spans="1:31">
      <c r="A7" t="s">
        <v>38</v>
      </c>
      <c r="B7" t="s">
        <v>39</v>
      </c>
      <c r="C7" t="s">
        <v>40</v>
      </c>
      <c r="D7" t="s">
        <v>41</v>
      </c>
      <c r="E7" t="s">
        <v>57</v>
      </c>
      <c r="F7" t="s">
        <v>58</v>
      </c>
      <c r="H7" s="9">
        <v>44522</v>
      </c>
      <c r="I7" s="9">
        <v>44529</v>
      </c>
      <c r="J7" t="s">
        <v>44</v>
      </c>
      <c r="K7" t="s">
        <v>59</v>
      </c>
      <c r="L7" t="s">
        <v>60</v>
      </c>
      <c r="M7" t="s">
        <v>61</v>
      </c>
      <c r="N7" t="s">
        <v>62</v>
      </c>
      <c r="O7" t="s">
        <v>63</v>
      </c>
      <c r="P7" t="s">
        <v>49</v>
      </c>
      <c r="Q7" t="s">
        <v>50</v>
      </c>
      <c r="R7" t="s">
        <v>51</v>
      </c>
      <c r="S7" t="s">
        <v>64</v>
      </c>
      <c r="T7" t="s">
        <v>52</v>
      </c>
      <c r="U7" s="10">
        <v>0</v>
      </c>
      <c r="V7" s="10">
        <v>1</v>
      </c>
      <c r="W7" s="10">
        <v>0</v>
      </c>
      <c r="X7" s="10">
        <v>0</v>
      </c>
      <c r="Y7" s="10">
        <v>0</v>
      </c>
      <c r="Z7" s="10">
        <v>1</v>
      </c>
      <c r="AA7" s="10">
        <v>1</v>
      </c>
      <c r="AB7" t="s">
        <v>53</v>
      </c>
      <c r="AC7" t="s">
        <v>54</v>
      </c>
      <c r="AD7" t="s">
        <v>55</v>
      </c>
      <c r="AE7" t="s">
        <v>56</v>
      </c>
    </row>
    <row r="8" spans="1:31">
      <c r="A8" t="s">
        <v>38</v>
      </c>
      <c r="B8" t="s">
        <v>39</v>
      </c>
      <c r="C8" t="s">
        <v>40</v>
      </c>
      <c r="D8" t="s">
        <v>41</v>
      </c>
      <c r="E8" t="s">
        <v>65</v>
      </c>
      <c r="F8" t="s">
        <v>66</v>
      </c>
      <c r="H8" s="9">
        <v>44523</v>
      </c>
      <c r="J8" t="s">
        <v>67</v>
      </c>
      <c r="K8" t="s">
        <v>68</v>
      </c>
      <c r="L8" t="s">
        <v>60</v>
      </c>
      <c r="M8" t="s">
        <v>69</v>
      </c>
      <c r="N8" t="s">
        <v>70</v>
      </c>
      <c r="O8" t="s">
        <v>71</v>
      </c>
      <c r="P8" t="s">
        <v>49</v>
      </c>
      <c r="Q8" t="s">
        <v>50</v>
      </c>
      <c r="R8" t="s">
        <v>51</v>
      </c>
      <c r="T8" t="s">
        <v>52</v>
      </c>
      <c r="U8" s="10">
        <v>69939</v>
      </c>
      <c r="V8" s="10">
        <v>46668</v>
      </c>
      <c r="W8" s="10">
        <v>0</v>
      </c>
      <c r="X8" s="10">
        <v>0</v>
      </c>
      <c r="Y8" s="10">
        <v>0</v>
      </c>
      <c r="Z8" s="10">
        <v>116607</v>
      </c>
      <c r="AA8" s="10">
        <v>116607</v>
      </c>
      <c r="AB8" t="s">
        <v>53</v>
      </c>
      <c r="AC8" t="s">
        <v>54</v>
      </c>
      <c r="AD8" t="s">
        <v>55</v>
      </c>
      <c r="AE8" t="s">
        <v>56</v>
      </c>
    </row>
    <row r="9" spans="1:31">
      <c r="A9" t="s">
        <v>38</v>
      </c>
      <c r="B9" t="s">
        <v>39</v>
      </c>
      <c r="C9" t="s">
        <v>40</v>
      </c>
      <c r="D9" t="s">
        <v>72</v>
      </c>
      <c r="E9" t="s">
        <v>73</v>
      </c>
      <c r="F9" t="s">
        <v>74</v>
      </c>
      <c r="H9" s="9">
        <v>45546</v>
      </c>
      <c r="I9" s="9">
        <v>45712</v>
      </c>
      <c r="J9" t="s">
        <v>44</v>
      </c>
      <c r="K9" t="s">
        <v>75</v>
      </c>
      <c r="L9" t="s">
        <v>60</v>
      </c>
      <c r="M9" t="s">
        <v>61</v>
      </c>
      <c r="N9" t="s">
        <v>76</v>
      </c>
      <c r="O9" t="s">
        <v>77</v>
      </c>
      <c r="P9" t="s">
        <v>49</v>
      </c>
      <c r="Q9" t="s">
        <v>50</v>
      </c>
      <c r="R9" t="s">
        <v>51</v>
      </c>
      <c r="S9" t="s">
        <v>78</v>
      </c>
      <c r="T9" t="s">
        <v>52</v>
      </c>
      <c r="U9" s="10">
        <v>0</v>
      </c>
      <c r="V9" s="10">
        <v>288.06</v>
      </c>
      <c r="W9" s="10">
        <v>0</v>
      </c>
      <c r="X9" s="10">
        <v>0</v>
      </c>
      <c r="Y9" s="10">
        <v>0</v>
      </c>
      <c r="Z9" s="10">
        <v>288.06</v>
      </c>
      <c r="AA9" s="10">
        <v>288.06</v>
      </c>
      <c r="AB9" t="s">
        <v>53</v>
      </c>
      <c r="AC9" t="s">
        <v>54</v>
      </c>
      <c r="AD9" t="s">
        <v>55</v>
      </c>
      <c r="AE9" t="s">
        <v>56</v>
      </c>
    </row>
    <row r="10" spans="1:31">
      <c r="A10" t="s">
        <v>38</v>
      </c>
      <c r="B10" t="s">
        <v>39</v>
      </c>
      <c r="C10" t="s">
        <v>40</v>
      </c>
      <c r="D10" t="s">
        <v>79</v>
      </c>
      <c r="E10" t="s">
        <v>80</v>
      </c>
      <c r="F10" t="s">
        <v>81</v>
      </c>
      <c r="H10" s="9">
        <v>44846</v>
      </c>
      <c r="I10" s="9">
        <v>45110</v>
      </c>
      <c r="J10" t="s">
        <v>44</v>
      </c>
      <c r="K10" t="s">
        <v>82</v>
      </c>
      <c r="L10" t="s">
        <v>60</v>
      </c>
      <c r="M10" t="s">
        <v>61</v>
      </c>
      <c r="N10" t="s">
        <v>83</v>
      </c>
      <c r="O10" t="s">
        <v>84</v>
      </c>
      <c r="P10" t="s">
        <v>49</v>
      </c>
      <c r="Q10" t="s">
        <v>50</v>
      </c>
      <c r="R10" t="s">
        <v>51</v>
      </c>
      <c r="S10" t="s">
        <v>85</v>
      </c>
      <c r="T10" t="s">
        <v>52</v>
      </c>
      <c r="U10" s="10">
        <v>0</v>
      </c>
      <c r="V10" s="10">
        <v>838</v>
      </c>
      <c r="W10" s="10">
        <v>0</v>
      </c>
      <c r="X10" s="10">
        <v>0</v>
      </c>
      <c r="Y10" s="10">
        <v>0</v>
      </c>
      <c r="Z10" s="10">
        <v>838</v>
      </c>
      <c r="AA10" s="10">
        <v>838</v>
      </c>
      <c r="AB10" t="s">
        <v>53</v>
      </c>
      <c r="AC10" t="s">
        <v>54</v>
      </c>
      <c r="AD10" t="s">
        <v>55</v>
      </c>
      <c r="AE10" t="s">
        <v>56</v>
      </c>
    </row>
    <row r="11" spans="1:31">
      <c r="A11" t="s">
        <v>38</v>
      </c>
      <c r="B11" t="s">
        <v>39</v>
      </c>
      <c r="C11" t="s">
        <v>40</v>
      </c>
      <c r="D11" t="s">
        <v>79</v>
      </c>
      <c r="E11" t="s">
        <v>86</v>
      </c>
      <c r="F11" t="s">
        <v>87</v>
      </c>
      <c r="H11" s="9">
        <v>44574</v>
      </c>
      <c r="I11" s="9">
        <v>44575</v>
      </c>
      <c r="J11" t="s">
        <v>44</v>
      </c>
      <c r="K11" t="s">
        <v>88</v>
      </c>
      <c r="L11" t="s">
        <v>60</v>
      </c>
      <c r="M11" t="s">
        <v>69</v>
      </c>
      <c r="N11" t="s">
        <v>89</v>
      </c>
      <c r="O11" t="s">
        <v>90</v>
      </c>
      <c r="P11" t="s">
        <v>49</v>
      </c>
      <c r="Q11" t="s">
        <v>50</v>
      </c>
      <c r="R11" t="s">
        <v>51</v>
      </c>
      <c r="T11" t="s">
        <v>52</v>
      </c>
      <c r="U11" s="10">
        <v>0</v>
      </c>
      <c r="V11" s="10">
        <v>1706</v>
      </c>
      <c r="W11" s="10">
        <v>0</v>
      </c>
      <c r="X11" s="10">
        <v>0</v>
      </c>
      <c r="Y11" s="10">
        <v>0</v>
      </c>
      <c r="Z11" s="10">
        <v>1706</v>
      </c>
      <c r="AA11" s="10">
        <v>1706</v>
      </c>
      <c r="AB11" t="s">
        <v>53</v>
      </c>
      <c r="AC11" t="s">
        <v>54</v>
      </c>
      <c r="AD11" t="s">
        <v>55</v>
      </c>
      <c r="AE11" t="s">
        <v>56</v>
      </c>
    </row>
    <row r="12" spans="1:31">
      <c r="A12" t="s">
        <v>38</v>
      </c>
      <c r="B12" t="s">
        <v>39</v>
      </c>
      <c r="C12" t="s">
        <v>40</v>
      </c>
      <c r="D12" t="s">
        <v>91</v>
      </c>
      <c r="E12" t="s">
        <v>92</v>
      </c>
      <c r="F12" t="s">
        <v>93</v>
      </c>
      <c r="H12" s="9">
        <v>45714</v>
      </c>
      <c r="I12" s="9">
        <v>45856</v>
      </c>
      <c r="J12" t="s">
        <v>44</v>
      </c>
      <c r="K12" t="s">
        <v>94</v>
      </c>
      <c r="L12" t="s">
        <v>60</v>
      </c>
      <c r="M12" t="s">
        <v>61</v>
      </c>
      <c r="N12" t="s">
        <v>95</v>
      </c>
      <c r="O12" t="s">
        <v>96</v>
      </c>
      <c r="P12" t="s">
        <v>97</v>
      </c>
      <c r="Q12" t="s">
        <v>51</v>
      </c>
      <c r="R12" t="s">
        <v>51</v>
      </c>
      <c r="S12" t="s">
        <v>98</v>
      </c>
      <c r="T12" t="s">
        <v>52</v>
      </c>
      <c r="U12" s="10">
        <v>0</v>
      </c>
      <c r="V12" s="10">
        <v>17200</v>
      </c>
      <c r="W12" s="10">
        <v>0</v>
      </c>
      <c r="X12" s="10">
        <v>0</v>
      </c>
      <c r="Y12" s="10">
        <v>800</v>
      </c>
      <c r="Z12" s="10">
        <v>17200</v>
      </c>
      <c r="AA12" s="10">
        <v>18000</v>
      </c>
      <c r="AB12" t="s">
        <v>53</v>
      </c>
      <c r="AC12" t="s">
        <v>54</v>
      </c>
      <c r="AD12" t="s">
        <v>55</v>
      </c>
      <c r="AE12" t="s">
        <v>56</v>
      </c>
    </row>
    <row r="13" spans="1:31">
      <c r="A13" t="s">
        <v>38</v>
      </c>
      <c r="B13" t="s">
        <v>39</v>
      </c>
      <c r="C13" t="s">
        <v>40</v>
      </c>
      <c r="D13" t="s">
        <v>91</v>
      </c>
      <c r="E13" t="s">
        <v>99</v>
      </c>
      <c r="F13" t="s">
        <v>100</v>
      </c>
      <c r="H13" s="9">
        <v>45714</v>
      </c>
      <c r="I13" s="9">
        <v>45933</v>
      </c>
      <c r="J13" t="s">
        <v>44</v>
      </c>
      <c r="K13" t="s">
        <v>101</v>
      </c>
      <c r="L13" t="s">
        <v>60</v>
      </c>
      <c r="M13" t="s">
        <v>69</v>
      </c>
      <c r="N13" t="s">
        <v>95</v>
      </c>
      <c r="O13" t="s">
        <v>96</v>
      </c>
      <c r="P13" t="s">
        <v>97</v>
      </c>
      <c r="Q13" t="s">
        <v>51</v>
      </c>
      <c r="R13" t="s">
        <v>51</v>
      </c>
      <c r="S13" t="s">
        <v>98</v>
      </c>
      <c r="T13" t="s">
        <v>52</v>
      </c>
      <c r="U13" s="10">
        <v>0</v>
      </c>
      <c r="V13" s="10">
        <v>13700</v>
      </c>
      <c r="W13" s="10">
        <v>0</v>
      </c>
      <c r="X13" s="10">
        <v>0</v>
      </c>
      <c r="Y13" s="10">
        <v>800</v>
      </c>
      <c r="Z13" s="10">
        <v>13700</v>
      </c>
      <c r="AA13" s="10">
        <v>14500</v>
      </c>
      <c r="AB13" t="s">
        <v>53</v>
      </c>
      <c r="AC13" t="s">
        <v>54</v>
      </c>
      <c r="AD13" t="s">
        <v>55</v>
      </c>
      <c r="AE13" t="s">
        <v>56</v>
      </c>
    </row>
    <row r="14" spans="1:31">
      <c r="A14" t="s">
        <v>38</v>
      </c>
      <c r="B14" t="s">
        <v>39</v>
      </c>
      <c r="C14" t="s">
        <v>40</v>
      </c>
      <c r="D14" t="s">
        <v>91</v>
      </c>
      <c r="E14" t="s">
        <v>102</v>
      </c>
      <c r="F14" t="s">
        <v>103</v>
      </c>
      <c r="H14" s="9">
        <v>45826</v>
      </c>
      <c r="J14" t="s">
        <v>67</v>
      </c>
      <c r="K14" t="s">
        <v>104</v>
      </c>
      <c r="L14" t="s">
        <v>60</v>
      </c>
      <c r="M14" t="s">
        <v>69</v>
      </c>
      <c r="N14" t="s">
        <v>105</v>
      </c>
      <c r="O14" t="s">
        <v>106</v>
      </c>
      <c r="P14" t="s">
        <v>107</v>
      </c>
      <c r="Q14" t="s">
        <v>50</v>
      </c>
      <c r="R14" t="s">
        <v>50</v>
      </c>
      <c r="S14" t="s">
        <v>108</v>
      </c>
      <c r="T14" t="s">
        <v>52</v>
      </c>
      <c r="U14" s="10">
        <v>1563</v>
      </c>
      <c r="V14" s="10">
        <v>1015</v>
      </c>
      <c r="W14" s="10">
        <v>1015</v>
      </c>
      <c r="X14" s="10">
        <v>0</v>
      </c>
      <c r="Y14" s="10">
        <v>0</v>
      </c>
      <c r="Z14" s="10">
        <v>1563</v>
      </c>
      <c r="AA14" s="10">
        <v>1563</v>
      </c>
      <c r="AB14" t="s">
        <v>53</v>
      </c>
      <c r="AC14" t="s">
        <v>54</v>
      </c>
      <c r="AD14" t="s">
        <v>55</v>
      </c>
      <c r="AE14" t="s">
        <v>56</v>
      </c>
    </row>
    <row r="15" spans="1:31">
      <c r="A15" t="s">
        <v>38</v>
      </c>
      <c r="B15" t="s">
        <v>39</v>
      </c>
      <c r="C15" t="s">
        <v>40</v>
      </c>
      <c r="D15" t="s">
        <v>91</v>
      </c>
      <c r="E15" t="s">
        <v>109</v>
      </c>
      <c r="F15" t="s">
        <v>110</v>
      </c>
      <c r="H15" s="9">
        <v>45756</v>
      </c>
      <c r="I15" s="9">
        <v>45882</v>
      </c>
      <c r="J15" t="s">
        <v>44</v>
      </c>
      <c r="K15" t="s">
        <v>111</v>
      </c>
      <c r="L15" t="s">
        <v>60</v>
      </c>
      <c r="M15" t="s">
        <v>69</v>
      </c>
      <c r="N15" t="s">
        <v>112</v>
      </c>
      <c r="O15" t="s">
        <v>113</v>
      </c>
      <c r="P15" t="s">
        <v>97</v>
      </c>
      <c r="Q15" t="s">
        <v>50</v>
      </c>
      <c r="R15" t="s">
        <v>51</v>
      </c>
      <c r="S15" t="s">
        <v>114</v>
      </c>
      <c r="T15" t="s">
        <v>52</v>
      </c>
      <c r="U15" s="10">
        <v>0</v>
      </c>
      <c r="V15" s="10">
        <v>5369</v>
      </c>
      <c r="W15" s="10">
        <v>0</v>
      </c>
      <c r="X15" s="10">
        <v>5369</v>
      </c>
      <c r="Y15" s="10">
        <v>0</v>
      </c>
      <c r="Z15" s="10">
        <v>0</v>
      </c>
      <c r="AA15" s="10">
        <v>0</v>
      </c>
      <c r="AB15" t="s">
        <v>53</v>
      </c>
      <c r="AC15" t="s">
        <v>54</v>
      </c>
      <c r="AD15" t="s">
        <v>55</v>
      </c>
      <c r="AE15" t="s">
        <v>56</v>
      </c>
    </row>
    <row r="16" spans="1:31">
      <c r="A16" t="s">
        <v>38</v>
      </c>
      <c r="B16" t="s">
        <v>39</v>
      </c>
      <c r="C16" t="s">
        <v>40</v>
      </c>
      <c r="D16" t="s">
        <v>115</v>
      </c>
      <c r="E16" t="s">
        <v>116</v>
      </c>
      <c r="F16" t="s">
        <v>117</v>
      </c>
      <c r="H16" s="9">
        <v>44000</v>
      </c>
      <c r="I16" s="9">
        <v>44183</v>
      </c>
      <c r="J16" t="s">
        <v>44</v>
      </c>
      <c r="K16" t="s">
        <v>118</v>
      </c>
      <c r="L16" t="s">
        <v>60</v>
      </c>
      <c r="M16" t="s">
        <v>61</v>
      </c>
      <c r="N16" t="s">
        <v>119</v>
      </c>
      <c r="O16" t="s">
        <v>120</v>
      </c>
      <c r="P16" t="s">
        <v>97</v>
      </c>
      <c r="Q16" t="s">
        <v>50</v>
      </c>
      <c r="R16" t="s">
        <v>50</v>
      </c>
      <c r="T16" t="s">
        <v>52</v>
      </c>
      <c r="U16" s="10">
        <v>0</v>
      </c>
      <c r="V16" s="10">
        <v>2282.36</v>
      </c>
      <c r="W16" s="10">
        <v>1568</v>
      </c>
      <c r="X16" s="10">
        <v>0</v>
      </c>
      <c r="Y16" s="10">
        <v>0</v>
      </c>
      <c r="Z16" s="10">
        <v>714.36</v>
      </c>
      <c r="AA16" s="10">
        <v>714.36</v>
      </c>
      <c r="AB16" t="s">
        <v>53</v>
      </c>
      <c r="AC16" t="s">
        <v>54</v>
      </c>
      <c r="AD16" t="s">
        <v>55</v>
      </c>
      <c r="AE16" t="s">
        <v>56</v>
      </c>
    </row>
    <row r="17" spans="1:31">
      <c r="A17" t="s">
        <v>38</v>
      </c>
      <c r="B17" t="s">
        <v>39</v>
      </c>
      <c r="C17" t="s">
        <v>40</v>
      </c>
      <c r="D17" t="s">
        <v>41</v>
      </c>
      <c r="E17" t="s">
        <v>121</v>
      </c>
      <c r="F17" t="s">
        <v>122</v>
      </c>
      <c r="H17" s="9">
        <v>44503</v>
      </c>
      <c r="I17" s="9">
        <v>45110</v>
      </c>
      <c r="J17" t="s">
        <v>44</v>
      </c>
      <c r="K17" t="s">
        <v>123</v>
      </c>
      <c r="L17" t="s">
        <v>60</v>
      </c>
      <c r="M17" t="s">
        <v>69</v>
      </c>
      <c r="N17" t="s">
        <v>124</v>
      </c>
      <c r="O17" t="s">
        <v>125</v>
      </c>
      <c r="P17" t="s">
        <v>107</v>
      </c>
      <c r="Q17" t="s">
        <v>50</v>
      </c>
      <c r="R17" t="s">
        <v>50</v>
      </c>
      <c r="T17" t="s">
        <v>52</v>
      </c>
      <c r="U17" s="10">
        <v>0</v>
      </c>
      <c r="V17" s="10">
        <v>2252.9899999999998</v>
      </c>
      <c r="W17" s="10">
        <v>839</v>
      </c>
      <c r="X17" s="10">
        <v>0</v>
      </c>
      <c r="Y17" s="10">
        <v>0</v>
      </c>
      <c r="Z17" s="10">
        <v>1413.99</v>
      </c>
      <c r="AA17" s="10">
        <v>1413.99</v>
      </c>
      <c r="AB17" t="s">
        <v>53</v>
      </c>
      <c r="AC17" t="s">
        <v>54</v>
      </c>
      <c r="AD17" t="s">
        <v>55</v>
      </c>
      <c r="AE17" t="s">
        <v>56</v>
      </c>
    </row>
    <row r="18" spans="1:31">
      <c r="A18" t="s">
        <v>38</v>
      </c>
      <c r="B18" t="s">
        <v>39</v>
      </c>
      <c r="C18" t="s">
        <v>40</v>
      </c>
      <c r="D18" t="s">
        <v>72</v>
      </c>
      <c r="E18" t="s">
        <v>126</v>
      </c>
      <c r="F18" t="s">
        <v>127</v>
      </c>
      <c r="H18" s="9">
        <v>45380</v>
      </c>
      <c r="I18" s="9">
        <v>45504</v>
      </c>
      <c r="J18" t="s">
        <v>44</v>
      </c>
      <c r="K18" t="s">
        <v>128</v>
      </c>
      <c r="L18" t="s">
        <v>60</v>
      </c>
      <c r="M18" t="s">
        <v>61</v>
      </c>
      <c r="N18" t="s">
        <v>129</v>
      </c>
      <c r="O18" t="s">
        <v>120</v>
      </c>
      <c r="P18" t="s">
        <v>49</v>
      </c>
      <c r="Q18" t="s">
        <v>50</v>
      </c>
      <c r="R18" t="s">
        <v>51</v>
      </c>
      <c r="S18" t="s">
        <v>130</v>
      </c>
      <c r="T18" t="s">
        <v>52</v>
      </c>
      <c r="U18" s="10">
        <v>0</v>
      </c>
      <c r="V18" s="10">
        <v>5180.82</v>
      </c>
      <c r="W18" s="10">
        <v>0</v>
      </c>
      <c r="X18" s="10">
        <v>0</v>
      </c>
      <c r="Y18" s="10">
        <v>800</v>
      </c>
      <c r="Z18" s="10">
        <v>5180.82</v>
      </c>
      <c r="AA18" s="10">
        <v>5980.82</v>
      </c>
      <c r="AB18" t="s">
        <v>53</v>
      </c>
      <c r="AC18" t="s">
        <v>54</v>
      </c>
      <c r="AD18" t="s">
        <v>55</v>
      </c>
      <c r="AE18" t="s">
        <v>56</v>
      </c>
    </row>
    <row r="19" spans="1:31">
      <c r="A19" t="s">
        <v>38</v>
      </c>
      <c r="B19" t="s">
        <v>39</v>
      </c>
      <c r="C19" t="s">
        <v>40</v>
      </c>
      <c r="D19" t="s">
        <v>131</v>
      </c>
      <c r="E19" t="s">
        <v>132</v>
      </c>
      <c r="F19" t="s">
        <v>133</v>
      </c>
      <c r="H19" s="9">
        <v>45021</v>
      </c>
      <c r="I19" s="9">
        <v>45191</v>
      </c>
      <c r="J19" t="s">
        <v>44</v>
      </c>
      <c r="K19" t="s">
        <v>134</v>
      </c>
      <c r="L19" t="s">
        <v>60</v>
      </c>
      <c r="M19" t="s">
        <v>69</v>
      </c>
      <c r="N19" t="s">
        <v>135</v>
      </c>
      <c r="O19" t="s">
        <v>136</v>
      </c>
      <c r="P19" t="s">
        <v>97</v>
      </c>
      <c r="Q19" t="s">
        <v>51</v>
      </c>
      <c r="R19" t="s">
        <v>51</v>
      </c>
      <c r="S19" t="s">
        <v>137</v>
      </c>
      <c r="T19" t="s">
        <v>52</v>
      </c>
      <c r="U19" s="10">
        <v>0</v>
      </c>
      <c r="V19" s="10">
        <v>11000</v>
      </c>
      <c r="W19" s="10">
        <v>0</v>
      </c>
      <c r="X19" s="10">
        <v>0</v>
      </c>
      <c r="Y19" s="10">
        <v>700</v>
      </c>
      <c r="Z19" s="10">
        <v>11000</v>
      </c>
      <c r="AA19" s="10">
        <v>11700</v>
      </c>
      <c r="AB19" t="s">
        <v>53</v>
      </c>
      <c r="AC19" t="s">
        <v>54</v>
      </c>
      <c r="AD19" t="s">
        <v>55</v>
      </c>
      <c r="AE19" t="s">
        <v>56</v>
      </c>
    </row>
    <row r="20" spans="1:31">
      <c r="A20" t="s">
        <v>38</v>
      </c>
      <c r="B20" t="s">
        <v>39</v>
      </c>
      <c r="C20" t="s">
        <v>40</v>
      </c>
      <c r="D20" t="s">
        <v>41</v>
      </c>
      <c r="E20" t="s">
        <v>138</v>
      </c>
      <c r="F20" t="s">
        <v>139</v>
      </c>
      <c r="H20" s="9">
        <v>44361</v>
      </c>
      <c r="I20" s="9">
        <v>44587</v>
      </c>
      <c r="J20" t="s">
        <v>44</v>
      </c>
      <c r="K20" t="s">
        <v>140</v>
      </c>
      <c r="L20" t="s">
        <v>46</v>
      </c>
      <c r="N20" t="s">
        <v>141</v>
      </c>
      <c r="O20" t="s">
        <v>63</v>
      </c>
      <c r="P20" t="s">
        <v>97</v>
      </c>
      <c r="Q20" t="s">
        <v>50</v>
      </c>
      <c r="R20" t="s">
        <v>50</v>
      </c>
      <c r="S20" t="s">
        <v>142</v>
      </c>
      <c r="T20" t="s">
        <v>52</v>
      </c>
      <c r="U20" s="10">
        <v>0</v>
      </c>
      <c r="V20" s="10">
        <v>6774.32</v>
      </c>
      <c r="W20" s="10">
        <v>1678</v>
      </c>
      <c r="X20" s="10">
        <v>0</v>
      </c>
      <c r="Y20" s="10">
        <v>0</v>
      </c>
      <c r="Z20" s="10">
        <v>5096.32</v>
      </c>
      <c r="AA20" s="10">
        <v>5096.32</v>
      </c>
      <c r="AB20" t="s">
        <v>53</v>
      </c>
      <c r="AC20" t="s">
        <v>54</v>
      </c>
      <c r="AD20" t="s">
        <v>55</v>
      </c>
      <c r="AE20" t="s">
        <v>56</v>
      </c>
    </row>
    <row r="21" spans="1:31">
      <c r="A21" t="s">
        <v>38</v>
      </c>
      <c r="B21" t="s">
        <v>39</v>
      </c>
      <c r="C21" t="s">
        <v>40</v>
      </c>
      <c r="D21" t="s">
        <v>115</v>
      </c>
      <c r="E21" t="s">
        <v>143</v>
      </c>
      <c r="F21" t="s">
        <v>144</v>
      </c>
      <c r="H21" s="9">
        <v>44162</v>
      </c>
      <c r="I21" s="9">
        <v>44517</v>
      </c>
      <c r="J21" t="s">
        <v>44</v>
      </c>
      <c r="K21" t="s">
        <v>145</v>
      </c>
      <c r="L21" t="s">
        <v>60</v>
      </c>
      <c r="M21" t="s">
        <v>61</v>
      </c>
      <c r="N21" t="s">
        <v>146</v>
      </c>
      <c r="O21" t="s">
        <v>63</v>
      </c>
      <c r="P21" t="s">
        <v>97</v>
      </c>
      <c r="Q21" t="s">
        <v>50</v>
      </c>
      <c r="R21" t="s">
        <v>50</v>
      </c>
      <c r="T21" t="s">
        <v>52</v>
      </c>
      <c r="U21" s="10">
        <v>0</v>
      </c>
      <c r="V21" s="10">
        <v>810.73</v>
      </c>
      <c r="W21" s="10">
        <v>1568</v>
      </c>
      <c r="X21" s="10">
        <v>0</v>
      </c>
      <c r="Y21" s="10">
        <v>0</v>
      </c>
      <c r="Z21" s="10">
        <v>-757.27</v>
      </c>
      <c r="AA21" s="10">
        <v>-757.27</v>
      </c>
      <c r="AB21" t="s">
        <v>53</v>
      </c>
      <c r="AC21" t="s">
        <v>54</v>
      </c>
      <c r="AD21" t="s">
        <v>55</v>
      </c>
      <c r="AE21" t="s">
        <v>56</v>
      </c>
    </row>
    <row r="22" spans="1:31">
      <c r="A22" t="s">
        <v>38</v>
      </c>
      <c r="B22" t="s">
        <v>39</v>
      </c>
      <c r="C22" t="s">
        <v>40</v>
      </c>
      <c r="D22" t="s">
        <v>91</v>
      </c>
      <c r="E22" t="s">
        <v>147</v>
      </c>
      <c r="F22" t="s">
        <v>148</v>
      </c>
      <c r="H22" s="9">
        <v>45783</v>
      </c>
      <c r="J22" t="s">
        <v>67</v>
      </c>
      <c r="K22" t="s">
        <v>149</v>
      </c>
      <c r="L22" t="s">
        <v>60</v>
      </c>
      <c r="M22" t="s">
        <v>61</v>
      </c>
      <c r="N22" t="s">
        <v>119</v>
      </c>
      <c r="O22" t="s">
        <v>120</v>
      </c>
      <c r="P22" t="s">
        <v>97</v>
      </c>
      <c r="Q22" t="s">
        <v>50</v>
      </c>
      <c r="R22" t="s">
        <v>50</v>
      </c>
      <c r="S22" t="s">
        <v>150</v>
      </c>
      <c r="T22" t="s">
        <v>52</v>
      </c>
      <c r="U22" s="10">
        <v>3127</v>
      </c>
      <c r="V22" s="10">
        <v>0</v>
      </c>
      <c r="W22" s="10">
        <v>2030</v>
      </c>
      <c r="X22" s="10">
        <v>0</v>
      </c>
      <c r="Y22" s="10">
        <v>0</v>
      </c>
      <c r="Z22" s="10">
        <v>1097</v>
      </c>
      <c r="AA22" s="10">
        <v>1097</v>
      </c>
      <c r="AB22" t="s">
        <v>53</v>
      </c>
      <c r="AC22" t="s">
        <v>54</v>
      </c>
      <c r="AD22" t="s">
        <v>55</v>
      </c>
      <c r="AE22" t="s">
        <v>56</v>
      </c>
    </row>
    <row r="23" spans="1:31">
      <c r="A23" t="s">
        <v>38</v>
      </c>
      <c r="B23" t="s">
        <v>39</v>
      </c>
      <c r="C23" t="s">
        <v>40</v>
      </c>
      <c r="D23" t="s">
        <v>79</v>
      </c>
      <c r="E23" t="s">
        <v>151</v>
      </c>
      <c r="F23" t="s">
        <v>152</v>
      </c>
      <c r="H23" s="9">
        <v>44800</v>
      </c>
      <c r="I23" s="9">
        <v>44902</v>
      </c>
      <c r="J23" t="s">
        <v>44</v>
      </c>
      <c r="K23" t="s">
        <v>153</v>
      </c>
      <c r="L23" t="s">
        <v>60</v>
      </c>
      <c r="M23" t="s">
        <v>69</v>
      </c>
      <c r="N23" t="s">
        <v>154</v>
      </c>
      <c r="O23" t="s">
        <v>84</v>
      </c>
      <c r="P23" t="s">
        <v>97</v>
      </c>
      <c r="Q23" t="s">
        <v>50</v>
      </c>
      <c r="R23" t="s">
        <v>50</v>
      </c>
      <c r="T23" t="s">
        <v>52</v>
      </c>
      <c r="U23" s="10">
        <v>0</v>
      </c>
      <c r="V23" s="10">
        <v>2579.86</v>
      </c>
      <c r="W23" s="10">
        <v>1706</v>
      </c>
      <c r="X23" s="10">
        <v>0</v>
      </c>
      <c r="Y23" s="10">
        <v>0</v>
      </c>
      <c r="Z23" s="10">
        <v>873.86</v>
      </c>
      <c r="AA23" s="10">
        <v>873.86</v>
      </c>
      <c r="AB23" t="s">
        <v>53</v>
      </c>
      <c r="AC23" t="s">
        <v>54</v>
      </c>
      <c r="AD23" t="s">
        <v>55</v>
      </c>
      <c r="AE23" t="s">
        <v>56</v>
      </c>
    </row>
    <row r="24" spans="1:31">
      <c r="A24" t="s">
        <v>38</v>
      </c>
      <c r="B24" t="s">
        <v>39</v>
      </c>
      <c r="C24" t="s">
        <v>40</v>
      </c>
      <c r="D24" t="s">
        <v>115</v>
      </c>
      <c r="E24" t="s">
        <v>155</v>
      </c>
      <c r="F24" t="s">
        <v>156</v>
      </c>
      <c r="H24" s="9">
        <v>43888</v>
      </c>
      <c r="I24" s="9">
        <v>44216</v>
      </c>
      <c r="J24" t="s">
        <v>44</v>
      </c>
      <c r="K24" t="s">
        <v>157</v>
      </c>
      <c r="L24" t="s">
        <v>60</v>
      </c>
      <c r="M24" t="s">
        <v>61</v>
      </c>
      <c r="N24" t="s">
        <v>95</v>
      </c>
      <c r="O24" t="s">
        <v>90</v>
      </c>
      <c r="P24" t="s">
        <v>97</v>
      </c>
      <c r="Q24" t="s">
        <v>50</v>
      </c>
      <c r="R24" t="s">
        <v>51</v>
      </c>
      <c r="S24" t="s">
        <v>158</v>
      </c>
      <c r="T24" t="s">
        <v>52</v>
      </c>
      <c r="U24" s="10">
        <v>0</v>
      </c>
      <c r="V24" s="10">
        <v>1500</v>
      </c>
      <c r="W24" s="10">
        <v>0</v>
      </c>
      <c r="X24" s="10">
        <v>1500</v>
      </c>
      <c r="Y24" s="10">
        <v>0</v>
      </c>
      <c r="Z24" s="10">
        <v>0</v>
      </c>
      <c r="AA24" s="10">
        <v>0</v>
      </c>
      <c r="AB24" t="s">
        <v>53</v>
      </c>
      <c r="AC24" t="s">
        <v>54</v>
      </c>
      <c r="AD24" t="s">
        <v>55</v>
      </c>
      <c r="AE24" t="s">
        <v>56</v>
      </c>
    </row>
    <row r="25" spans="1:31">
      <c r="A25" t="s">
        <v>38</v>
      </c>
      <c r="B25" t="s">
        <v>39</v>
      </c>
      <c r="C25" t="s">
        <v>40</v>
      </c>
      <c r="D25" t="s">
        <v>41</v>
      </c>
      <c r="E25" t="s">
        <v>159</v>
      </c>
      <c r="F25" t="s">
        <v>160</v>
      </c>
      <c r="H25" s="9">
        <v>44515</v>
      </c>
      <c r="I25" s="9">
        <v>44972</v>
      </c>
      <c r="J25" t="s">
        <v>44</v>
      </c>
      <c r="K25" t="s">
        <v>161</v>
      </c>
      <c r="L25" t="s">
        <v>60</v>
      </c>
      <c r="M25" t="s">
        <v>69</v>
      </c>
      <c r="N25" t="s">
        <v>162</v>
      </c>
      <c r="O25" t="s">
        <v>163</v>
      </c>
      <c r="P25" t="s">
        <v>97</v>
      </c>
      <c r="Q25" t="s">
        <v>50</v>
      </c>
      <c r="R25" t="s">
        <v>50</v>
      </c>
      <c r="S25" t="s">
        <v>137</v>
      </c>
      <c r="T25" t="s">
        <v>52</v>
      </c>
      <c r="U25" s="10">
        <v>0</v>
      </c>
      <c r="V25" s="10">
        <v>1288.28</v>
      </c>
      <c r="W25" s="10">
        <v>0</v>
      </c>
      <c r="X25" s="10">
        <v>1288</v>
      </c>
      <c r="Y25" s="10">
        <v>0</v>
      </c>
      <c r="Z25" s="10">
        <v>0.28000000000000003</v>
      </c>
      <c r="AA25" s="10">
        <v>0.28000000000000003</v>
      </c>
      <c r="AB25" t="s">
        <v>53</v>
      </c>
      <c r="AC25" t="s">
        <v>54</v>
      </c>
      <c r="AD25" t="s">
        <v>55</v>
      </c>
      <c r="AE25" t="s">
        <v>56</v>
      </c>
    </row>
    <row r="26" spans="1:31">
      <c r="A26" t="s">
        <v>38</v>
      </c>
      <c r="B26" t="s">
        <v>39</v>
      </c>
      <c r="C26" t="s">
        <v>40</v>
      </c>
      <c r="D26" t="s">
        <v>131</v>
      </c>
      <c r="E26" t="s">
        <v>164</v>
      </c>
      <c r="F26" t="s">
        <v>165</v>
      </c>
      <c r="H26" s="9">
        <v>45141</v>
      </c>
      <c r="I26" s="9">
        <v>45329</v>
      </c>
      <c r="J26" t="s">
        <v>44</v>
      </c>
      <c r="K26" t="s">
        <v>166</v>
      </c>
      <c r="L26" t="s">
        <v>60</v>
      </c>
      <c r="M26" t="s">
        <v>61</v>
      </c>
      <c r="N26" t="s">
        <v>167</v>
      </c>
      <c r="O26" t="s">
        <v>90</v>
      </c>
      <c r="P26" t="s">
        <v>97</v>
      </c>
      <c r="Q26" t="s">
        <v>50</v>
      </c>
      <c r="R26" t="s">
        <v>50</v>
      </c>
      <c r="S26" t="s">
        <v>168</v>
      </c>
      <c r="T26" t="s">
        <v>52</v>
      </c>
      <c r="U26" s="10">
        <v>0</v>
      </c>
      <c r="V26" s="10">
        <v>537.91</v>
      </c>
      <c r="W26" s="10">
        <v>1776</v>
      </c>
      <c r="X26" s="10">
        <v>0</v>
      </c>
      <c r="Y26" s="10">
        <v>0</v>
      </c>
      <c r="Z26" s="10">
        <v>-1238.0899999999999</v>
      </c>
      <c r="AA26" s="10">
        <v>-1238.0899999999999</v>
      </c>
      <c r="AB26" t="s">
        <v>53</v>
      </c>
      <c r="AC26" t="s">
        <v>54</v>
      </c>
      <c r="AD26" t="s">
        <v>55</v>
      </c>
      <c r="AE26" t="s">
        <v>56</v>
      </c>
    </row>
    <row r="27" spans="1:31">
      <c r="A27" t="s">
        <v>38</v>
      </c>
      <c r="B27" t="s">
        <v>39</v>
      </c>
      <c r="C27" t="s">
        <v>40</v>
      </c>
      <c r="D27" t="s">
        <v>131</v>
      </c>
      <c r="E27" t="s">
        <v>169</v>
      </c>
      <c r="F27" t="s">
        <v>170</v>
      </c>
      <c r="H27" s="9">
        <v>45139</v>
      </c>
      <c r="I27" s="9">
        <v>45434</v>
      </c>
      <c r="J27" t="s">
        <v>44</v>
      </c>
      <c r="K27" t="s">
        <v>149</v>
      </c>
      <c r="L27" t="s">
        <v>60</v>
      </c>
      <c r="M27" t="s">
        <v>61</v>
      </c>
      <c r="N27" t="s">
        <v>119</v>
      </c>
      <c r="O27" t="s">
        <v>120</v>
      </c>
      <c r="P27" t="s">
        <v>97</v>
      </c>
      <c r="Q27" t="s">
        <v>50</v>
      </c>
      <c r="R27" t="s">
        <v>50</v>
      </c>
      <c r="T27" t="s">
        <v>52</v>
      </c>
      <c r="U27" s="10">
        <v>0</v>
      </c>
      <c r="V27" s="10">
        <v>2954.26</v>
      </c>
      <c r="W27" s="10">
        <v>1776</v>
      </c>
      <c r="X27" s="10">
        <v>0</v>
      </c>
      <c r="Y27" s="10">
        <v>0</v>
      </c>
      <c r="Z27" s="10">
        <v>1178.26</v>
      </c>
      <c r="AA27" s="10">
        <v>1178.26</v>
      </c>
      <c r="AB27" t="s">
        <v>53</v>
      </c>
      <c r="AC27" t="s">
        <v>54</v>
      </c>
      <c r="AD27" t="s">
        <v>55</v>
      </c>
      <c r="AE27" t="s">
        <v>56</v>
      </c>
    </row>
    <row r="28" spans="1:31">
      <c r="A28" t="s">
        <v>38</v>
      </c>
      <c r="B28" t="s">
        <v>39</v>
      </c>
      <c r="C28" t="s">
        <v>40</v>
      </c>
      <c r="D28" t="s">
        <v>115</v>
      </c>
      <c r="E28" t="s">
        <v>171</v>
      </c>
      <c r="F28" t="s">
        <v>172</v>
      </c>
      <c r="H28" s="9">
        <v>44166</v>
      </c>
      <c r="I28" s="9">
        <v>45110</v>
      </c>
      <c r="J28" t="s">
        <v>44</v>
      </c>
      <c r="K28" t="s">
        <v>173</v>
      </c>
      <c r="L28" t="s">
        <v>60</v>
      </c>
      <c r="M28" t="s">
        <v>61</v>
      </c>
      <c r="N28" t="s">
        <v>174</v>
      </c>
      <c r="O28" t="s">
        <v>90</v>
      </c>
      <c r="P28" t="s">
        <v>49</v>
      </c>
      <c r="Q28" t="s">
        <v>50</v>
      </c>
      <c r="R28" t="s">
        <v>51</v>
      </c>
      <c r="T28" t="s">
        <v>52</v>
      </c>
      <c r="U28" s="10">
        <v>0</v>
      </c>
      <c r="V28" s="10">
        <v>572</v>
      </c>
      <c r="W28" s="10">
        <v>0</v>
      </c>
      <c r="X28" s="10">
        <v>0</v>
      </c>
      <c r="Y28" s="10">
        <v>0</v>
      </c>
      <c r="Z28" s="10">
        <v>572</v>
      </c>
      <c r="AA28" s="10">
        <v>572</v>
      </c>
      <c r="AB28" t="s">
        <v>53</v>
      </c>
      <c r="AC28" t="s">
        <v>54</v>
      </c>
      <c r="AD28" t="s">
        <v>55</v>
      </c>
      <c r="AE28" t="s">
        <v>56</v>
      </c>
    </row>
    <row r="29" spans="1:31">
      <c r="A29" t="s">
        <v>38</v>
      </c>
      <c r="B29" t="s">
        <v>39</v>
      </c>
      <c r="C29" t="s">
        <v>40</v>
      </c>
      <c r="D29" t="s">
        <v>41</v>
      </c>
      <c r="E29" t="s">
        <v>175</v>
      </c>
      <c r="F29" t="s">
        <v>176</v>
      </c>
      <c r="H29" s="9">
        <v>44532</v>
      </c>
      <c r="I29" s="9">
        <v>44972</v>
      </c>
      <c r="J29" t="s">
        <v>44</v>
      </c>
      <c r="K29" t="s">
        <v>177</v>
      </c>
      <c r="L29" t="s">
        <v>60</v>
      </c>
      <c r="M29" t="s">
        <v>61</v>
      </c>
      <c r="N29" t="s">
        <v>178</v>
      </c>
      <c r="O29" t="s">
        <v>90</v>
      </c>
      <c r="P29" t="s">
        <v>97</v>
      </c>
      <c r="Q29" t="s">
        <v>50</v>
      </c>
      <c r="R29" t="s">
        <v>50</v>
      </c>
      <c r="S29" t="s">
        <v>179</v>
      </c>
      <c r="T29" t="s">
        <v>52</v>
      </c>
      <c r="U29" s="10">
        <v>0</v>
      </c>
      <c r="V29" s="10">
        <v>1974.25</v>
      </c>
      <c r="W29" s="10">
        <v>1678</v>
      </c>
      <c r="X29" s="10">
        <v>0</v>
      </c>
      <c r="Y29" s="10">
        <v>0</v>
      </c>
      <c r="Z29" s="10">
        <v>296.25</v>
      </c>
      <c r="AA29" s="10">
        <v>296.25</v>
      </c>
      <c r="AB29" t="s">
        <v>53</v>
      </c>
      <c r="AC29" t="s">
        <v>54</v>
      </c>
      <c r="AD29" t="s">
        <v>55</v>
      </c>
      <c r="AE29" t="s">
        <v>56</v>
      </c>
    </row>
    <row r="30" spans="1:31">
      <c r="A30" t="s">
        <v>38</v>
      </c>
      <c r="B30" t="s">
        <v>39</v>
      </c>
      <c r="C30" t="s">
        <v>40</v>
      </c>
      <c r="D30" t="s">
        <v>131</v>
      </c>
      <c r="E30" t="s">
        <v>180</v>
      </c>
      <c r="F30" t="s">
        <v>181</v>
      </c>
      <c r="H30" s="9">
        <v>45212</v>
      </c>
      <c r="I30" s="9">
        <v>45217</v>
      </c>
      <c r="J30" t="s">
        <v>44</v>
      </c>
      <c r="K30" t="s">
        <v>182</v>
      </c>
      <c r="L30" t="s">
        <v>60</v>
      </c>
      <c r="M30" t="s">
        <v>69</v>
      </c>
      <c r="N30" t="s">
        <v>183</v>
      </c>
      <c r="O30" t="s">
        <v>90</v>
      </c>
      <c r="P30" t="s">
        <v>49</v>
      </c>
      <c r="Q30" t="s">
        <v>50</v>
      </c>
      <c r="R30" t="s">
        <v>51</v>
      </c>
      <c r="S30" t="s">
        <v>184</v>
      </c>
      <c r="T30" t="s">
        <v>52</v>
      </c>
      <c r="U30" s="10">
        <v>0</v>
      </c>
      <c r="V30" s="10">
        <v>1776</v>
      </c>
      <c r="W30" s="10">
        <v>0</v>
      </c>
      <c r="X30" s="10">
        <v>0</v>
      </c>
      <c r="Y30" s="10">
        <v>0</v>
      </c>
      <c r="Z30" s="10">
        <v>1776</v>
      </c>
      <c r="AA30" s="10">
        <v>1776</v>
      </c>
      <c r="AB30" t="s">
        <v>53</v>
      </c>
      <c r="AC30" t="s">
        <v>54</v>
      </c>
      <c r="AD30" t="s">
        <v>55</v>
      </c>
      <c r="AE30" t="s">
        <v>56</v>
      </c>
    </row>
    <row r="31" spans="1:31">
      <c r="A31" t="s">
        <v>38</v>
      </c>
      <c r="B31" t="s">
        <v>39</v>
      </c>
      <c r="C31" t="s">
        <v>40</v>
      </c>
      <c r="D31" t="s">
        <v>41</v>
      </c>
      <c r="E31" t="s">
        <v>185</v>
      </c>
      <c r="F31" t="s">
        <v>186</v>
      </c>
      <c r="H31" s="9">
        <v>44223</v>
      </c>
      <c r="I31" s="9">
        <v>44231</v>
      </c>
      <c r="J31" t="s">
        <v>44</v>
      </c>
      <c r="K31" t="s">
        <v>187</v>
      </c>
      <c r="L31" t="s">
        <v>60</v>
      </c>
      <c r="M31" t="s">
        <v>61</v>
      </c>
      <c r="N31" t="s">
        <v>188</v>
      </c>
      <c r="O31" t="s">
        <v>120</v>
      </c>
      <c r="P31" t="s">
        <v>49</v>
      </c>
      <c r="Q31" t="s">
        <v>50</v>
      </c>
      <c r="R31" t="s">
        <v>51</v>
      </c>
      <c r="T31" t="s">
        <v>52</v>
      </c>
      <c r="U31" s="10">
        <v>0</v>
      </c>
      <c r="V31" s="10">
        <v>1678</v>
      </c>
      <c r="W31" s="10">
        <v>0</v>
      </c>
      <c r="X31" s="10">
        <v>0</v>
      </c>
      <c r="Y31" s="10">
        <v>0</v>
      </c>
      <c r="Z31" s="10">
        <v>1678</v>
      </c>
      <c r="AA31" s="10">
        <v>1678</v>
      </c>
      <c r="AB31" t="s">
        <v>53</v>
      </c>
      <c r="AC31" t="s">
        <v>54</v>
      </c>
      <c r="AD31" t="s">
        <v>55</v>
      </c>
      <c r="AE31" t="s">
        <v>56</v>
      </c>
    </row>
    <row r="32" spans="1:31">
      <c r="A32" t="s">
        <v>38</v>
      </c>
      <c r="B32" t="s">
        <v>39</v>
      </c>
      <c r="C32" t="s">
        <v>40</v>
      </c>
      <c r="D32" t="s">
        <v>79</v>
      </c>
      <c r="E32" t="s">
        <v>189</v>
      </c>
      <c r="F32" t="s">
        <v>190</v>
      </c>
      <c r="H32" s="9">
        <v>44733</v>
      </c>
      <c r="I32" s="9">
        <v>45110</v>
      </c>
      <c r="J32" t="s">
        <v>44</v>
      </c>
      <c r="K32" t="s">
        <v>191</v>
      </c>
      <c r="L32" t="s">
        <v>60</v>
      </c>
      <c r="M32" t="s">
        <v>69</v>
      </c>
      <c r="N32" t="s">
        <v>192</v>
      </c>
      <c r="O32" t="s">
        <v>120</v>
      </c>
      <c r="P32" t="s">
        <v>49</v>
      </c>
      <c r="Q32" t="s">
        <v>50</v>
      </c>
      <c r="R32" t="s">
        <v>51</v>
      </c>
      <c r="S32" t="s">
        <v>193</v>
      </c>
      <c r="T32" t="s">
        <v>52</v>
      </c>
      <c r="U32" s="10">
        <v>0</v>
      </c>
      <c r="V32" s="10">
        <v>1706</v>
      </c>
      <c r="W32" s="10">
        <v>0</v>
      </c>
      <c r="X32" s="10">
        <v>0</v>
      </c>
      <c r="Y32" s="10">
        <v>0</v>
      </c>
      <c r="Z32" s="10">
        <v>1706</v>
      </c>
      <c r="AA32" s="10">
        <v>1706</v>
      </c>
      <c r="AB32" t="s">
        <v>53</v>
      </c>
      <c r="AC32" t="s">
        <v>54</v>
      </c>
      <c r="AD32" t="s">
        <v>55</v>
      </c>
      <c r="AE32" t="s">
        <v>56</v>
      </c>
    </row>
    <row r="33" spans="1:31">
      <c r="A33" t="s">
        <v>38</v>
      </c>
      <c r="B33" t="s">
        <v>39</v>
      </c>
      <c r="C33" t="s">
        <v>40</v>
      </c>
      <c r="D33" t="s">
        <v>72</v>
      </c>
      <c r="E33" t="s">
        <v>194</v>
      </c>
      <c r="F33" t="s">
        <v>195</v>
      </c>
      <c r="H33" s="9">
        <v>45375</v>
      </c>
      <c r="I33" s="9">
        <v>45624</v>
      </c>
      <c r="J33" t="s">
        <v>44</v>
      </c>
      <c r="K33" t="s">
        <v>196</v>
      </c>
      <c r="L33" t="s">
        <v>60</v>
      </c>
      <c r="N33" t="s">
        <v>197</v>
      </c>
      <c r="O33" t="s">
        <v>48</v>
      </c>
      <c r="P33" t="s">
        <v>97</v>
      </c>
      <c r="Q33" t="s">
        <v>50</v>
      </c>
      <c r="R33" t="s">
        <v>50</v>
      </c>
      <c r="S33" t="s">
        <v>198</v>
      </c>
      <c r="T33" t="s">
        <v>52</v>
      </c>
      <c r="U33" s="10">
        <v>0</v>
      </c>
      <c r="V33" s="10">
        <v>230.17</v>
      </c>
      <c r="W33" s="10">
        <v>1950</v>
      </c>
      <c r="X33" s="10">
        <v>0</v>
      </c>
      <c r="Y33" s="10">
        <v>0</v>
      </c>
      <c r="Z33" s="10">
        <v>-1719.83</v>
      </c>
      <c r="AA33" s="10">
        <v>-1719.83</v>
      </c>
      <c r="AB33" t="s">
        <v>53</v>
      </c>
      <c r="AC33" t="s">
        <v>54</v>
      </c>
      <c r="AD33" t="s">
        <v>55</v>
      </c>
      <c r="AE33" t="s">
        <v>56</v>
      </c>
    </row>
    <row r="34" spans="1:31">
      <c r="A34" t="s">
        <v>38</v>
      </c>
      <c r="B34" t="s">
        <v>39</v>
      </c>
      <c r="C34" t="s">
        <v>40</v>
      </c>
      <c r="D34" t="s">
        <v>41</v>
      </c>
      <c r="E34" t="s">
        <v>199</v>
      </c>
      <c r="F34" t="s">
        <v>200</v>
      </c>
      <c r="H34" s="9">
        <v>44487</v>
      </c>
      <c r="I34" s="9">
        <v>44491</v>
      </c>
      <c r="J34" t="s">
        <v>44</v>
      </c>
      <c r="K34" t="s">
        <v>201</v>
      </c>
      <c r="L34" t="s">
        <v>60</v>
      </c>
      <c r="M34" t="s">
        <v>61</v>
      </c>
      <c r="N34" t="s">
        <v>202</v>
      </c>
      <c r="O34" t="s">
        <v>90</v>
      </c>
      <c r="P34" t="s">
        <v>49</v>
      </c>
      <c r="Q34" t="s">
        <v>50</v>
      </c>
      <c r="R34" t="s">
        <v>51</v>
      </c>
      <c r="T34" t="s">
        <v>52</v>
      </c>
      <c r="U34" s="10">
        <v>0</v>
      </c>
      <c r="V34" s="10">
        <v>1678</v>
      </c>
      <c r="W34" s="10">
        <v>0</v>
      </c>
      <c r="X34" s="10">
        <v>0</v>
      </c>
      <c r="Y34" s="10">
        <v>0</v>
      </c>
      <c r="Z34" s="10">
        <v>1678</v>
      </c>
      <c r="AA34" s="10">
        <v>1678</v>
      </c>
      <c r="AB34" t="s">
        <v>53</v>
      </c>
      <c r="AC34" t="s">
        <v>54</v>
      </c>
      <c r="AD34" t="s">
        <v>55</v>
      </c>
      <c r="AE34" t="s">
        <v>56</v>
      </c>
    </row>
    <row r="35" spans="1:31">
      <c r="A35" t="s">
        <v>38</v>
      </c>
      <c r="B35" t="s">
        <v>39</v>
      </c>
      <c r="C35" t="s">
        <v>40</v>
      </c>
      <c r="D35" t="s">
        <v>115</v>
      </c>
      <c r="E35" t="s">
        <v>203</v>
      </c>
      <c r="F35" t="s">
        <v>204</v>
      </c>
      <c r="H35" s="9">
        <v>43857</v>
      </c>
      <c r="I35" s="9">
        <v>44127</v>
      </c>
      <c r="J35" t="s">
        <v>44</v>
      </c>
      <c r="K35" t="s">
        <v>205</v>
      </c>
      <c r="L35" t="s">
        <v>60</v>
      </c>
      <c r="M35" t="s">
        <v>69</v>
      </c>
      <c r="N35" t="s">
        <v>95</v>
      </c>
      <c r="O35" t="s">
        <v>206</v>
      </c>
      <c r="P35" t="s">
        <v>49</v>
      </c>
      <c r="Q35" t="s">
        <v>50</v>
      </c>
      <c r="R35" t="s">
        <v>51</v>
      </c>
      <c r="S35" t="s">
        <v>95</v>
      </c>
      <c r="T35" t="s">
        <v>52</v>
      </c>
      <c r="U35" s="10">
        <v>0</v>
      </c>
      <c r="V35" s="10">
        <v>1568</v>
      </c>
      <c r="W35" s="10">
        <v>0</v>
      </c>
      <c r="X35" s="10">
        <v>0</v>
      </c>
      <c r="Y35" s="10">
        <v>0</v>
      </c>
      <c r="Z35" s="10">
        <v>1568</v>
      </c>
      <c r="AA35" s="10">
        <v>1568</v>
      </c>
      <c r="AB35" t="s">
        <v>53</v>
      </c>
      <c r="AC35" t="s">
        <v>54</v>
      </c>
      <c r="AD35" t="s">
        <v>55</v>
      </c>
      <c r="AE35" t="s">
        <v>56</v>
      </c>
    </row>
    <row r="36" spans="1:31">
      <c r="A36" t="s">
        <v>38</v>
      </c>
      <c r="B36" t="s">
        <v>39</v>
      </c>
      <c r="C36" t="s">
        <v>40</v>
      </c>
      <c r="D36" t="s">
        <v>91</v>
      </c>
      <c r="E36" t="s">
        <v>207</v>
      </c>
      <c r="F36" t="s">
        <v>208</v>
      </c>
      <c r="H36" s="9">
        <v>45848</v>
      </c>
      <c r="I36" s="9">
        <v>45943</v>
      </c>
      <c r="J36" t="s">
        <v>44</v>
      </c>
      <c r="K36" t="s">
        <v>209</v>
      </c>
      <c r="L36" t="s">
        <v>60</v>
      </c>
      <c r="M36" t="s">
        <v>61</v>
      </c>
      <c r="N36" t="s">
        <v>95</v>
      </c>
      <c r="O36" t="s">
        <v>90</v>
      </c>
      <c r="P36" t="s">
        <v>49</v>
      </c>
      <c r="Q36" t="s">
        <v>50</v>
      </c>
      <c r="R36" t="s">
        <v>51</v>
      </c>
      <c r="S36" t="s">
        <v>95</v>
      </c>
      <c r="T36" t="s">
        <v>52</v>
      </c>
      <c r="U36" s="10">
        <v>0</v>
      </c>
      <c r="V36" s="10">
        <v>2030</v>
      </c>
      <c r="W36" s="10">
        <v>0</v>
      </c>
      <c r="X36" s="10">
        <v>0</v>
      </c>
      <c r="Y36" s="10">
        <v>0</v>
      </c>
      <c r="Z36" s="10">
        <v>2030</v>
      </c>
      <c r="AA36" s="10">
        <v>2030</v>
      </c>
      <c r="AB36" t="s">
        <v>53</v>
      </c>
      <c r="AC36" t="s">
        <v>54</v>
      </c>
      <c r="AD36" t="s">
        <v>55</v>
      </c>
      <c r="AE36" t="s">
        <v>56</v>
      </c>
    </row>
    <row r="37" spans="1:31">
      <c r="A37" t="s">
        <v>38</v>
      </c>
      <c r="B37" t="s">
        <v>39</v>
      </c>
      <c r="C37" t="s">
        <v>40</v>
      </c>
      <c r="D37" t="s">
        <v>91</v>
      </c>
      <c r="E37" t="s">
        <v>210</v>
      </c>
      <c r="F37" t="s">
        <v>211</v>
      </c>
      <c r="H37" s="9">
        <v>45861</v>
      </c>
      <c r="I37" s="9">
        <v>45943</v>
      </c>
      <c r="J37" t="s">
        <v>44</v>
      </c>
      <c r="K37" t="s">
        <v>209</v>
      </c>
      <c r="L37" t="s">
        <v>60</v>
      </c>
      <c r="M37" t="s">
        <v>61</v>
      </c>
      <c r="N37" t="s">
        <v>95</v>
      </c>
      <c r="O37" t="s">
        <v>120</v>
      </c>
      <c r="P37" t="s">
        <v>49</v>
      </c>
      <c r="Q37" t="s">
        <v>50</v>
      </c>
      <c r="R37" t="s">
        <v>51</v>
      </c>
      <c r="S37" t="s">
        <v>95</v>
      </c>
      <c r="T37" t="s">
        <v>52</v>
      </c>
      <c r="U37" s="10">
        <v>0</v>
      </c>
      <c r="V37" s="10">
        <v>2030</v>
      </c>
      <c r="W37" s="10">
        <v>0</v>
      </c>
      <c r="X37" s="10">
        <v>0</v>
      </c>
      <c r="Y37" s="10">
        <v>0</v>
      </c>
      <c r="Z37" s="10">
        <v>2030</v>
      </c>
      <c r="AA37" s="10">
        <v>2030</v>
      </c>
      <c r="AB37" t="s">
        <v>53</v>
      </c>
      <c r="AC37" t="s">
        <v>54</v>
      </c>
      <c r="AD37" t="s">
        <v>55</v>
      </c>
      <c r="AE37" t="s">
        <v>56</v>
      </c>
    </row>
    <row r="38" spans="1:31">
      <c r="A38" t="s">
        <v>38</v>
      </c>
      <c r="B38" t="s">
        <v>39</v>
      </c>
      <c r="C38" t="s">
        <v>40</v>
      </c>
      <c r="D38" t="s">
        <v>115</v>
      </c>
      <c r="E38" t="s">
        <v>212</v>
      </c>
      <c r="F38" t="s">
        <v>213</v>
      </c>
      <c r="H38" s="9">
        <v>45712</v>
      </c>
      <c r="I38" s="9">
        <v>44173</v>
      </c>
      <c r="J38" t="s">
        <v>44</v>
      </c>
      <c r="K38" t="s">
        <v>214</v>
      </c>
      <c r="L38" t="s">
        <v>60</v>
      </c>
      <c r="M38" t="s">
        <v>61</v>
      </c>
      <c r="N38" t="s">
        <v>215</v>
      </c>
      <c r="O38" t="s">
        <v>63</v>
      </c>
      <c r="P38" t="s">
        <v>49</v>
      </c>
      <c r="Q38" t="s">
        <v>50</v>
      </c>
      <c r="R38" t="s">
        <v>51</v>
      </c>
      <c r="S38" t="s">
        <v>137</v>
      </c>
      <c r="T38" t="s">
        <v>52</v>
      </c>
      <c r="U38" s="10">
        <v>0</v>
      </c>
      <c r="V38" s="10">
        <v>1568</v>
      </c>
      <c r="W38" s="10">
        <v>0</v>
      </c>
      <c r="X38" s="10">
        <v>0</v>
      </c>
      <c r="Y38" s="10">
        <v>0</v>
      </c>
      <c r="Z38" s="10">
        <v>1568</v>
      </c>
      <c r="AA38" s="10">
        <v>1568</v>
      </c>
      <c r="AB38" t="s">
        <v>53</v>
      </c>
      <c r="AC38" t="s">
        <v>54</v>
      </c>
      <c r="AD38" t="s">
        <v>55</v>
      </c>
      <c r="AE38" t="s">
        <v>56</v>
      </c>
    </row>
    <row r="39" spans="1:31">
      <c r="A39" t="s">
        <v>38</v>
      </c>
      <c r="B39" t="s">
        <v>39</v>
      </c>
      <c r="C39" t="s">
        <v>40</v>
      </c>
      <c r="D39" t="s">
        <v>72</v>
      </c>
      <c r="E39" t="s">
        <v>216</v>
      </c>
      <c r="F39" t="s">
        <v>217</v>
      </c>
      <c r="H39" s="9">
        <v>45552</v>
      </c>
      <c r="I39" s="9">
        <v>45677</v>
      </c>
      <c r="J39" t="s">
        <v>44</v>
      </c>
      <c r="K39" t="s">
        <v>218</v>
      </c>
      <c r="L39" t="s">
        <v>46</v>
      </c>
      <c r="M39" t="s">
        <v>219</v>
      </c>
      <c r="N39" t="s">
        <v>95</v>
      </c>
      <c r="O39" t="s">
        <v>90</v>
      </c>
      <c r="P39" t="s">
        <v>49</v>
      </c>
      <c r="Q39" t="s">
        <v>50</v>
      </c>
      <c r="R39" t="s">
        <v>51</v>
      </c>
      <c r="S39" t="s">
        <v>220</v>
      </c>
      <c r="T39" t="s">
        <v>52</v>
      </c>
      <c r="U39" s="10">
        <v>0</v>
      </c>
      <c r="V39" s="10">
        <v>1950</v>
      </c>
      <c r="W39" s="10">
        <v>0</v>
      </c>
      <c r="X39" s="10">
        <v>0</v>
      </c>
      <c r="Y39" s="10">
        <v>0</v>
      </c>
      <c r="Z39" s="10">
        <v>1950</v>
      </c>
      <c r="AA39" s="10">
        <v>1950</v>
      </c>
      <c r="AB39" t="s">
        <v>53</v>
      </c>
      <c r="AC39" t="s">
        <v>54</v>
      </c>
      <c r="AD39" t="s">
        <v>55</v>
      </c>
      <c r="AE39" t="s">
        <v>56</v>
      </c>
    </row>
    <row r="40" spans="1:31">
      <c r="A40" t="s">
        <v>38</v>
      </c>
      <c r="B40" t="s">
        <v>39</v>
      </c>
      <c r="C40" t="s">
        <v>40</v>
      </c>
      <c r="D40" t="s">
        <v>91</v>
      </c>
      <c r="E40" t="s">
        <v>221</v>
      </c>
      <c r="F40" t="s">
        <v>222</v>
      </c>
      <c r="H40" s="9">
        <v>45819</v>
      </c>
      <c r="I40" s="9">
        <v>45827</v>
      </c>
      <c r="J40" t="s">
        <v>44</v>
      </c>
      <c r="K40" t="s">
        <v>223</v>
      </c>
      <c r="L40" t="s">
        <v>60</v>
      </c>
      <c r="M40" t="s">
        <v>61</v>
      </c>
      <c r="N40" t="s">
        <v>224</v>
      </c>
      <c r="O40" t="s">
        <v>225</v>
      </c>
      <c r="P40" t="s">
        <v>49</v>
      </c>
      <c r="Q40" t="s">
        <v>50</v>
      </c>
      <c r="R40" t="s">
        <v>51</v>
      </c>
      <c r="S40" t="s">
        <v>226</v>
      </c>
      <c r="T40" t="s">
        <v>52</v>
      </c>
      <c r="U40" s="10">
        <v>0</v>
      </c>
      <c r="V40" s="10">
        <v>2030</v>
      </c>
      <c r="W40" s="10">
        <v>0</v>
      </c>
      <c r="X40" s="10">
        <v>0</v>
      </c>
      <c r="Y40" s="10">
        <v>0</v>
      </c>
      <c r="Z40" s="10">
        <v>2030</v>
      </c>
      <c r="AA40" s="10">
        <v>2030</v>
      </c>
      <c r="AB40" t="s">
        <v>53</v>
      </c>
      <c r="AC40" t="s">
        <v>54</v>
      </c>
      <c r="AD40" t="s">
        <v>55</v>
      </c>
      <c r="AE40" t="s">
        <v>56</v>
      </c>
    </row>
    <row r="41" spans="1:31">
      <c r="A41" t="s">
        <v>38</v>
      </c>
      <c r="B41" t="s">
        <v>39</v>
      </c>
      <c r="C41" t="s">
        <v>40</v>
      </c>
      <c r="D41" t="s">
        <v>79</v>
      </c>
      <c r="E41" t="s">
        <v>227</v>
      </c>
      <c r="F41" t="s">
        <v>228</v>
      </c>
      <c r="H41" s="9">
        <v>44911</v>
      </c>
      <c r="I41" s="9">
        <v>44930</v>
      </c>
      <c r="J41" t="s">
        <v>44</v>
      </c>
      <c r="K41" t="s">
        <v>229</v>
      </c>
      <c r="L41" t="s">
        <v>60</v>
      </c>
      <c r="M41" t="s">
        <v>61</v>
      </c>
      <c r="N41" t="s">
        <v>230</v>
      </c>
      <c r="O41" t="s">
        <v>231</v>
      </c>
      <c r="P41" t="s">
        <v>49</v>
      </c>
      <c r="Q41" t="s">
        <v>50</v>
      </c>
      <c r="R41" t="s">
        <v>51</v>
      </c>
      <c r="T41" t="s">
        <v>52</v>
      </c>
      <c r="U41" s="10">
        <v>0</v>
      </c>
      <c r="V41" s="10">
        <v>1706</v>
      </c>
      <c r="W41" s="10">
        <v>0</v>
      </c>
      <c r="X41" s="10">
        <v>0</v>
      </c>
      <c r="Y41" s="10">
        <v>0</v>
      </c>
      <c r="Z41" s="10">
        <v>1706</v>
      </c>
      <c r="AA41" s="10">
        <v>1706</v>
      </c>
      <c r="AB41" t="s">
        <v>53</v>
      </c>
      <c r="AC41" t="s">
        <v>54</v>
      </c>
      <c r="AD41" t="s">
        <v>55</v>
      </c>
      <c r="AE41" t="s">
        <v>56</v>
      </c>
    </row>
    <row r="42" spans="1:31">
      <c r="A42" t="s">
        <v>38</v>
      </c>
      <c r="B42" t="s">
        <v>39</v>
      </c>
      <c r="C42" t="s">
        <v>40</v>
      </c>
      <c r="D42" t="s">
        <v>41</v>
      </c>
      <c r="E42" t="s">
        <v>232</v>
      </c>
      <c r="F42" t="s">
        <v>233</v>
      </c>
      <c r="H42" s="9">
        <v>44319</v>
      </c>
      <c r="I42" s="9">
        <v>44322</v>
      </c>
      <c r="J42" t="s">
        <v>44</v>
      </c>
      <c r="K42" t="s">
        <v>234</v>
      </c>
      <c r="L42" t="s">
        <v>60</v>
      </c>
      <c r="M42" t="s">
        <v>61</v>
      </c>
      <c r="N42" t="s">
        <v>235</v>
      </c>
      <c r="O42" t="s">
        <v>90</v>
      </c>
      <c r="P42" t="s">
        <v>49</v>
      </c>
      <c r="Q42" t="s">
        <v>50</v>
      </c>
      <c r="R42" t="s">
        <v>51</v>
      </c>
      <c r="S42" t="s">
        <v>236</v>
      </c>
      <c r="T42" t="s">
        <v>52</v>
      </c>
      <c r="U42" s="10">
        <v>0</v>
      </c>
      <c r="V42" s="10">
        <v>1678</v>
      </c>
      <c r="W42" s="10">
        <v>0</v>
      </c>
      <c r="X42" s="10">
        <v>0</v>
      </c>
      <c r="Y42" s="10">
        <v>0</v>
      </c>
      <c r="Z42" s="10">
        <v>1678</v>
      </c>
      <c r="AA42" s="10">
        <v>1678</v>
      </c>
      <c r="AB42" t="s">
        <v>53</v>
      </c>
      <c r="AC42" t="s">
        <v>54</v>
      </c>
      <c r="AD42" t="s">
        <v>55</v>
      </c>
      <c r="AE42" t="s">
        <v>56</v>
      </c>
    </row>
    <row r="43" spans="1:31">
      <c r="A43" t="s">
        <v>38</v>
      </c>
      <c r="B43" t="s">
        <v>39</v>
      </c>
      <c r="C43" t="s">
        <v>40</v>
      </c>
      <c r="D43" t="s">
        <v>131</v>
      </c>
      <c r="E43" t="s">
        <v>237</v>
      </c>
      <c r="F43" t="s">
        <v>238</v>
      </c>
      <c r="H43" s="9">
        <v>45182</v>
      </c>
      <c r="I43" s="9">
        <v>45183</v>
      </c>
      <c r="J43" t="s">
        <v>44</v>
      </c>
      <c r="K43" t="s">
        <v>239</v>
      </c>
      <c r="L43" t="s">
        <v>60</v>
      </c>
      <c r="M43" t="s">
        <v>69</v>
      </c>
      <c r="N43" t="s">
        <v>240</v>
      </c>
      <c r="O43" t="s">
        <v>120</v>
      </c>
      <c r="P43" t="s">
        <v>49</v>
      </c>
      <c r="Q43" t="s">
        <v>50</v>
      </c>
      <c r="R43" t="s">
        <v>51</v>
      </c>
      <c r="S43" t="s">
        <v>241</v>
      </c>
      <c r="T43" t="s">
        <v>52</v>
      </c>
      <c r="U43" s="10">
        <v>0</v>
      </c>
      <c r="V43" s="10">
        <v>1776</v>
      </c>
      <c r="W43" s="10">
        <v>0</v>
      </c>
      <c r="X43" s="10">
        <v>0</v>
      </c>
      <c r="Y43" s="10">
        <v>0</v>
      </c>
      <c r="Z43" s="10">
        <v>1776</v>
      </c>
      <c r="AA43" s="10">
        <v>1776</v>
      </c>
      <c r="AB43" t="s">
        <v>53</v>
      </c>
      <c r="AC43" t="s">
        <v>54</v>
      </c>
      <c r="AD43" t="s">
        <v>55</v>
      </c>
      <c r="AE43" t="s">
        <v>56</v>
      </c>
    </row>
    <row r="44" spans="1:31">
      <c r="A44" t="s">
        <v>38</v>
      </c>
      <c r="B44" t="s">
        <v>39</v>
      </c>
      <c r="C44" t="s">
        <v>40</v>
      </c>
      <c r="D44" t="s">
        <v>131</v>
      </c>
      <c r="E44" t="s">
        <v>242</v>
      </c>
      <c r="F44" t="s">
        <v>243</v>
      </c>
      <c r="H44" s="9">
        <v>45001</v>
      </c>
      <c r="I44" s="9">
        <v>45005</v>
      </c>
      <c r="J44" t="s">
        <v>44</v>
      </c>
      <c r="K44" t="s">
        <v>244</v>
      </c>
      <c r="L44" t="s">
        <v>46</v>
      </c>
      <c r="N44" t="s">
        <v>245</v>
      </c>
      <c r="O44" t="s">
        <v>90</v>
      </c>
      <c r="P44" t="s">
        <v>49</v>
      </c>
      <c r="Q44" t="s">
        <v>50</v>
      </c>
      <c r="R44" t="s">
        <v>51</v>
      </c>
      <c r="S44" t="s">
        <v>220</v>
      </c>
      <c r="T44" t="s">
        <v>52</v>
      </c>
      <c r="U44" s="10">
        <v>0</v>
      </c>
      <c r="V44" s="10">
        <v>1776</v>
      </c>
      <c r="W44" s="10">
        <v>0</v>
      </c>
      <c r="X44" s="10">
        <v>0</v>
      </c>
      <c r="Y44" s="10">
        <v>0</v>
      </c>
      <c r="Z44" s="10">
        <v>1776</v>
      </c>
      <c r="AA44" s="10">
        <v>1776</v>
      </c>
      <c r="AB44" t="s">
        <v>53</v>
      </c>
      <c r="AC44" t="s">
        <v>54</v>
      </c>
      <c r="AD44" t="s">
        <v>55</v>
      </c>
      <c r="AE44" t="s">
        <v>56</v>
      </c>
    </row>
    <row r="45" spans="1:31">
      <c r="A45" t="s">
        <v>38</v>
      </c>
      <c r="B45" t="s">
        <v>39</v>
      </c>
      <c r="C45" t="s">
        <v>40</v>
      </c>
      <c r="D45" t="s">
        <v>91</v>
      </c>
      <c r="E45" t="s">
        <v>246</v>
      </c>
      <c r="F45" t="s">
        <v>247</v>
      </c>
      <c r="H45" s="9">
        <v>45741</v>
      </c>
      <c r="I45" s="9">
        <v>45800</v>
      </c>
      <c r="J45" t="s">
        <v>44</v>
      </c>
      <c r="K45" t="s">
        <v>248</v>
      </c>
      <c r="L45" t="s">
        <v>60</v>
      </c>
      <c r="M45" t="s">
        <v>61</v>
      </c>
      <c r="N45" t="s">
        <v>249</v>
      </c>
      <c r="O45" t="s">
        <v>90</v>
      </c>
      <c r="P45" t="s">
        <v>49</v>
      </c>
      <c r="Q45" t="s">
        <v>50</v>
      </c>
      <c r="R45" t="s">
        <v>51</v>
      </c>
      <c r="S45" t="s">
        <v>250</v>
      </c>
      <c r="T45" t="s">
        <v>52</v>
      </c>
      <c r="U45" s="10">
        <v>0</v>
      </c>
      <c r="V45" s="10">
        <v>2030</v>
      </c>
      <c r="W45" s="10">
        <v>0</v>
      </c>
      <c r="X45" s="10">
        <v>0</v>
      </c>
      <c r="Y45" s="10">
        <v>0</v>
      </c>
      <c r="Z45" s="10">
        <v>2030</v>
      </c>
      <c r="AA45" s="10">
        <v>2030</v>
      </c>
      <c r="AB45" t="s">
        <v>53</v>
      </c>
      <c r="AC45" t="s">
        <v>54</v>
      </c>
      <c r="AD45" t="s">
        <v>55</v>
      </c>
      <c r="AE45" t="s">
        <v>56</v>
      </c>
    </row>
    <row r="46" spans="1:31">
      <c r="A46" t="s">
        <v>38</v>
      </c>
      <c r="B46" t="s">
        <v>39</v>
      </c>
      <c r="C46" t="s">
        <v>40</v>
      </c>
      <c r="D46" t="s">
        <v>131</v>
      </c>
      <c r="E46" t="s">
        <v>251</v>
      </c>
      <c r="F46" t="s">
        <v>252</v>
      </c>
      <c r="H46" s="9">
        <v>45124</v>
      </c>
      <c r="I46" s="9">
        <v>45125</v>
      </c>
      <c r="J46" t="s">
        <v>44</v>
      </c>
      <c r="K46" t="s">
        <v>253</v>
      </c>
      <c r="L46" t="s">
        <v>60</v>
      </c>
      <c r="M46" t="s">
        <v>61</v>
      </c>
      <c r="N46" t="s">
        <v>254</v>
      </c>
      <c r="O46" t="s">
        <v>231</v>
      </c>
      <c r="P46" t="s">
        <v>49</v>
      </c>
      <c r="Q46" t="s">
        <v>50</v>
      </c>
      <c r="R46" t="s">
        <v>51</v>
      </c>
      <c r="T46" t="s">
        <v>52</v>
      </c>
      <c r="U46" s="10">
        <v>0</v>
      </c>
      <c r="V46" s="10">
        <v>1776</v>
      </c>
      <c r="W46" s="10">
        <v>0</v>
      </c>
      <c r="X46" s="10">
        <v>0</v>
      </c>
      <c r="Y46" s="10">
        <v>0</v>
      </c>
      <c r="Z46" s="10">
        <v>1776</v>
      </c>
      <c r="AA46" s="10">
        <v>1776</v>
      </c>
      <c r="AB46" t="s">
        <v>53</v>
      </c>
      <c r="AC46" t="s">
        <v>54</v>
      </c>
      <c r="AD46" t="s">
        <v>55</v>
      </c>
      <c r="AE46" t="s">
        <v>56</v>
      </c>
    </row>
  </sheetData>
  <mergeCells count="4">
    <mergeCell ref="F1:G1"/>
    <mergeCell ref="F2:G2"/>
    <mergeCell ref="D1:E1"/>
    <mergeCell ref="D2:E2"/>
  </mergeCells>
  <phoneticPr fontId="19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Diot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Statistiques sinistres</dc:title>
  <dc:subject>Statistiques sinistres</dc:subject>
  <dc:creator>DIOT SA</dc:creator>
  <cp:keywords/>
  <dc:description/>
  <cp:lastModifiedBy>Utilisateur invité</cp:lastModifiedBy>
  <cp:revision/>
  <dcterms:created xsi:type="dcterms:W3CDTF">2014-01-10T09:42:46Z</dcterms:created>
  <dcterms:modified xsi:type="dcterms:W3CDTF">2026-02-10T14:09:15Z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742a1736-ba40-4b7d-aa7c-0f76a224d9c3</vt:lpwstr>
  </property>
</Properties>
</file>